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8475" windowHeight="7680" activeTab="0"/>
  </bookViews>
  <sheets>
    <sheet name="0.125m" sheetId="1" r:id="rId1"/>
    <sheet name="0.25m" sheetId="2" r:id="rId2"/>
    <sheet name="0.375m" sheetId="3" r:id="rId3"/>
    <sheet name="0.5m" sheetId="4" r:id="rId4"/>
  </sheets>
  <definedNames/>
  <calcPr fullCalcOnLoad="1"/>
</workbook>
</file>

<file path=xl/sharedStrings.xml><?xml version="1.0" encoding="utf-8"?>
<sst xmlns="http://schemas.openxmlformats.org/spreadsheetml/2006/main" count="104" uniqueCount="23">
  <si>
    <t>Length of tubing - Lw (m)</t>
  </si>
  <si>
    <t>Constants</t>
  </si>
  <si>
    <t>ρwater =</t>
  </si>
  <si>
    <t>kg/m3</t>
  </si>
  <si>
    <t>m</t>
  </si>
  <si>
    <t>Awater =</t>
  </si>
  <si>
    <t>h =</t>
  </si>
  <si>
    <t>ID =</t>
  </si>
  <si>
    <t>OD =</t>
  </si>
  <si>
    <t>m2</t>
  </si>
  <si>
    <t>g =</t>
  </si>
  <si>
    <t>m/s2</t>
  </si>
  <si>
    <t>Note:</t>
  </si>
  <si>
    <t>spacing between pisons is 1 m.</t>
  </si>
  <si>
    <t>μ =</t>
  </si>
  <si>
    <t>r crank =</t>
  </si>
  <si>
    <t>in</t>
  </si>
  <si>
    <t>r pumpwheel =</t>
  </si>
  <si>
    <t>Total combined height of water - H (m)</t>
  </si>
  <si>
    <t>Total force of water - Fw (N)</t>
  </si>
  <si>
    <t>Total crank force - Fc (N)</t>
  </si>
  <si>
    <t>Total crank mass - mc (kg)</t>
  </si>
  <si>
    <t>Total mass of water - mw (kg)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</si>
</sst>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/>
    </xf>
    <xf numFmtId="0" fontId="3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0.421875" style="0" customWidth="1"/>
    <col min="2" max="2" width="8.140625" style="0" customWidth="1"/>
    <col min="3" max="4" width="7.7109375" style="0" customWidth="1"/>
    <col min="5" max="5" width="19.8515625" style="0" customWidth="1"/>
    <col min="6" max="6" width="18.57421875" style="0" customWidth="1"/>
    <col min="7" max="7" width="18.00390625" style="0" customWidth="1"/>
    <col min="8" max="8" width="14.8515625" style="0" customWidth="1"/>
    <col min="9" max="9" width="16.140625" style="0" customWidth="1"/>
    <col min="10" max="10" width="17.8515625" style="0" customWidth="1"/>
  </cols>
  <sheetData>
    <row r="1" spans="1:10" ht="30" customHeight="1">
      <c r="A1" s="2" t="s">
        <v>1</v>
      </c>
      <c r="E1" s="3" t="s">
        <v>0</v>
      </c>
      <c r="F1" s="3" t="s">
        <v>18</v>
      </c>
      <c r="G1" s="3" t="s">
        <v>22</v>
      </c>
      <c r="H1" s="3" t="s">
        <v>19</v>
      </c>
      <c r="I1" s="3" t="s">
        <v>20</v>
      </c>
      <c r="J1" s="3" t="s">
        <v>21</v>
      </c>
    </row>
    <row r="2" spans="1:10" ht="15">
      <c r="A2" s="4" t="s">
        <v>2</v>
      </c>
      <c r="B2">
        <v>1000</v>
      </c>
      <c r="C2" t="s">
        <v>3</v>
      </c>
      <c r="E2">
        <v>5</v>
      </c>
      <c r="F2">
        <f>E2*$B$7</f>
        <v>0.625</v>
      </c>
      <c r="G2">
        <f>F2*$B$6*$B$2</f>
        <v>1.2667686977437442</v>
      </c>
      <c r="H2" s="1">
        <f>G2*$B$8</f>
        <v>12.414333237888695</v>
      </c>
      <c r="I2">
        <f>H2*$B$11/$B$10+H2*$B$9</f>
        <v>8.827970302498628</v>
      </c>
      <c r="J2">
        <f>I2/$B$8</f>
        <v>0.9008132961733293</v>
      </c>
    </row>
    <row r="3" spans="1:10" ht="15">
      <c r="A3" s="4"/>
      <c r="E3">
        <v>10</v>
      </c>
      <c r="F3">
        <f>E3*$B$7</f>
        <v>1.25</v>
      </c>
      <c r="G3">
        <f>F3*$B$6*$B$2</f>
        <v>2.5335373954874885</v>
      </c>
      <c r="H3" s="1">
        <f aca="true" t="shared" si="0" ref="H3:H13">G3*$B$8</f>
        <v>24.82866647577739</v>
      </c>
      <c r="I3">
        <f aca="true" t="shared" si="1" ref="I3:I13">H3*$B$11/$B$10+H3*$B$9</f>
        <v>17.655940604997255</v>
      </c>
      <c r="J3">
        <f aca="true" t="shared" si="2" ref="J3:J13">I3/$B$8</f>
        <v>1.8016265923466586</v>
      </c>
    </row>
    <row r="4" spans="1:10" ht="15">
      <c r="A4" t="s">
        <v>7</v>
      </c>
      <c r="B4">
        <v>0.0254</v>
      </c>
      <c r="C4" t="s">
        <v>4</v>
      </c>
      <c r="E4">
        <v>15</v>
      </c>
      <c r="F4">
        <f>E4*$B$7</f>
        <v>1.875</v>
      </c>
      <c r="G4">
        <f>F4*$B$6*$B$2</f>
        <v>3.8003060932312325</v>
      </c>
      <c r="H4" s="1">
        <f t="shared" si="0"/>
        <v>37.24299971366608</v>
      </c>
      <c r="I4">
        <f>H4*$B$11/$B$10+H4*$B$9</f>
        <v>26.48391090749588</v>
      </c>
      <c r="J4">
        <f t="shared" si="2"/>
        <v>2.7024398885199874</v>
      </c>
    </row>
    <row r="5" spans="1:10" ht="15">
      <c r="A5" t="s">
        <v>8</v>
      </c>
      <c r="B5">
        <v>0.028702</v>
      </c>
      <c r="C5" t="s">
        <v>4</v>
      </c>
      <c r="E5">
        <v>20</v>
      </c>
      <c r="F5">
        <f>E5*$B$7</f>
        <v>2.5</v>
      </c>
      <c r="G5">
        <f>F5*$B$6*$B$2</f>
        <v>5.067074790974977</v>
      </c>
      <c r="H5" s="1">
        <f t="shared" si="0"/>
        <v>49.65733295155478</v>
      </c>
      <c r="I5">
        <f t="shared" si="1"/>
        <v>35.31188120999451</v>
      </c>
      <c r="J5">
        <f t="shared" si="2"/>
        <v>3.603253184693317</v>
      </c>
    </row>
    <row r="6" spans="1:10" ht="15">
      <c r="A6" t="s">
        <v>5</v>
      </c>
      <c r="B6">
        <f>PI()*B4^2</f>
        <v>0.0020268299163899908</v>
      </c>
      <c r="C6" t="s">
        <v>9</v>
      </c>
      <c r="E6">
        <v>25</v>
      </c>
      <c r="F6">
        <f>E6*$B$7</f>
        <v>3.125</v>
      </c>
      <c r="G6">
        <f>F6*$B$6*$B$2</f>
        <v>6.333843488718721</v>
      </c>
      <c r="H6" s="1">
        <f t="shared" si="0"/>
        <v>62.07166618944348</v>
      </c>
      <c r="I6">
        <f t="shared" si="1"/>
        <v>44.13985151249314</v>
      </c>
      <c r="J6">
        <f t="shared" si="2"/>
        <v>4.504066480866646</v>
      </c>
    </row>
    <row r="7" spans="1:10" ht="15">
      <c r="A7" t="s">
        <v>6</v>
      </c>
      <c r="B7">
        <v>0.125</v>
      </c>
      <c r="C7" t="s">
        <v>4</v>
      </c>
      <c r="E7">
        <v>30</v>
      </c>
      <c r="F7">
        <f>E7*$B$7</f>
        <v>3.75</v>
      </c>
      <c r="G7">
        <f>F7*$B$6*$B$2</f>
        <v>7.600612186462465</v>
      </c>
      <c r="H7" s="1">
        <f t="shared" si="0"/>
        <v>74.48599942733216</v>
      </c>
      <c r="I7">
        <f t="shared" si="1"/>
        <v>52.96782181499176</v>
      </c>
      <c r="J7">
        <f t="shared" si="2"/>
        <v>5.404879777039975</v>
      </c>
    </row>
    <row r="8" spans="1:10" ht="15">
      <c r="A8" t="s">
        <v>10</v>
      </c>
      <c r="B8">
        <v>9.8</v>
      </c>
      <c r="C8" t="s">
        <v>11</v>
      </c>
      <c r="E8">
        <v>35</v>
      </c>
      <c r="F8">
        <f>E8*$B$7</f>
        <v>4.375</v>
      </c>
      <c r="G8">
        <f>F8*$B$6*$B$2</f>
        <v>8.86738088420621</v>
      </c>
      <c r="H8" s="1">
        <f t="shared" si="0"/>
        <v>86.90033266522086</v>
      </c>
      <c r="I8">
        <f t="shared" si="1"/>
        <v>61.795792117490386</v>
      </c>
      <c r="J8">
        <f t="shared" si="2"/>
        <v>6.3056930732133045</v>
      </c>
    </row>
    <row r="9" spans="1:10" ht="15">
      <c r="A9" s="4" t="s">
        <v>14</v>
      </c>
      <c r="B9">
        <v>0.1</v>
      </c>
      <c r="E9">
        <v>40</v>
      </c>
      <c r="F9">
        <f>E9*$B$7</f>
        <v>5</v>
      </c>
      <c r="G9">
        <f>F9*$B$6*$B$2</f>
        <v>10.134149581949954</v>
      </c>
      <c r="H9" s="1">
        <f t="shared" si="0"/>
        <v>99.31466590310956</v>
      </c>
      <c r="I9">
        <f t="shared" si="1"/>
        <v>70.62376241998902</v>
      </c>
      <c r="J9">
        <f t="shared" si="2"/>
        <v>7.206506369386634</v>
      </c>
    </row>
    <row r="10" spans="1:10" ht="15">
      <c r="A10" s="4" t="s">
        <v>15</v>
      </c>
      <c r="B10">
        <v>18</v>
      </c>
      <c r="C10" t="s">
        <v>16</v>
      </c>
      <c r="E10">
        <v>45</v>
      </c>
      <c r="F10">
        <f>E10*$B$7</f>
        <v>5.625</v>
      </c>
      <c r="G10">
        <f>F10*$B$6*$B$2</f>
        <v>11.400918279693698</v>
      </c>
      <c r="H10" s="1">
        <f t="shared" si="0"/>
        <v>111.72899914099825</v>
      </c>
      <c r="I10">
        <f t="shared" si="1"/>
        <v>79.45173272248765</v>
      </c>
      <c r="J10">
        <f t="shared" si="2"/>
        <v>8.107319665559963</v>
      </c>
    </row>
    <row r="11" spans="1:10" ht="15">
      <c r="A11" s="4" t="s">
        <v>17</v>
      </c>
      <c r="B11">
        <v>11</v>
      </c>
      <c r="C11" t="s">
        <v>16</v>
      </c>
      <c r="E11">
        <v>50</v>
      </c>
      <c r="F11">
        <f>E11*$B$7</f>
        <v>6.25</v>
      </c>
      <c r="G11">
        <f>F11*$B$6*$B$2</f>
        <v>12.667686977437443</v>
      </c>
      <c r="H11" s="1">
        <f t="shared" si="0"/>
        <v>124.14333237888695</v>
      </c>
      <c r="I11">
        <f t="shared" si="1"/>
        <v>88.27970302498628</v>
      </c>
      <c r="J11">
        <f t="shared" si="2"/>
        <v>9.008132961733292</v>
      </c>
    </row>
    <row r="12" spans="5:10" ht="15">
      <c r="E12">
        <v>55</v>
      </c>
      <c r="F12">
        <f>E12*$B$7</f>
        <v>6.875</v>
      </c>
      <c r="G12">
        <f>F12*$B$6*$B$2</f>
        <v>13.934455675181187</v>
      </c>
      <c r="H12" s="1">
        <f t="shared" si="0"/>
        <v>136.55766561677564</v>
      </c>
      <c r="I12">
        <f t="shared" si="1"/>
        <v>97.1076733274849</v>
      </c>
      <c r="J12">
        <f t="shared" si="2"/>
        <v>9.908946257906623</v>
      </c>
    </row>
    <row r="13" spans="5:10" ht="15">
      <c r="E13">
        <v>60</v>
      </c>
      <c r="F13">
        <f>E13*$B$7</f>
        <v>7.5</v>
      </c>
      <c r="G13">
        <f>F13*$B$6*$B$2</f>
        <v>15.20122437292493</v>
      </c>
      <c r="H13" s="1">
        <f t="shared" si="0"/>
        <v>148.97199885466432</v>
      </c>
      <c r="I13">
        <f t="shared" si="1"/>
        <v>105.93564362998352</v>
      </c>
      <c r="J13">
        <f t="shared" si="2"/>
        <v>10.80975955407995</v>
      </c>
    </row>
    <row r="16" spans="1:2" ht="15">
      <c r="A16" s="5" t="s">
        <v>12</v>
      </c>
      <c r="B16" t="s">
        <v>13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8" sqref="B8"/>
    </sheetView>
  </sheetViews>
  <sheetFormatPr defaultColWidth="9.140625" defaultRowHeight="15"/>
  <cols>
    <col min="5" max="5" width="16.7109375" style="0" customWidth="1"/>
    <col min="6" max="7" width="18.7109375" style="0" customWidth="1"/>
    <col min="8" max="8" width="18.00390625" style="0" customWidth="1"/>
    <col min="9" max="9" width="17.7109375" style="0" customWidth="1"/>
  </cols>
  <sheetData>
    <row r="1" spans="1:10" ht="33" customHeight="1">
      <c r="A1" s="2" t="s">
        <v>1</v>
      </c>
      <c r="E1" s="3" t="s">
        <v>0</v>
      </c>
      <c r="F1" s="3" t="s">
        <v>18</v>
      </c>
      <c r="G1" s="3" t="s">
        <v>22</v>
      </c>
      <c r="H1" s="3" t="s">
        <v>19</v>
      </c>
      <c r="I1" s="3" t="s">
        <v>20</v>
      </c>
      <c r="J1" s="3" t="s">
        <v>21</v>
      </c>
    </row>
    <row r="2" spans="1:10" ht="15">
      <c r="A2" s="4" t="s">
        <v>2</v>
      </c>
      <c r="B2">
        <v>1000</v>
      </c>
      <c r="C2" t="s">
        <v>3</v>
      </c>
      <c r="E2">
        <v>5</v>
      </c>
      <c r="F2">
        <f>E2*$B$7</f>
        <v>1.25</v>
      </c>
      <c r="G2">
        <f>F2*$B$6*$B$2</f>
        <v>2.5335373954874885</v>
      </c>
      <c r="H2" s="1">
        <f>G2*$B$8</f>
        <v>24.82866647577739</v>
      </c>
      <c r="I2">
        <f>H2*$B$11/$B$10+H2*$B$9</f>
        <v>17.655940604997255</v>
      </c>
      <c r="J2">
        <f>I2/$B$8</f>
        <v>1.8016265923466586</v>
      </c>
    </row>
    <row r="3" spans="1:10" ht="15">
      <c r="A3" s="4"/>
      <c r="E3">
        <v>10</v>
      </c>
      <c r="F3">
        <f>E3*$B$7</f>
        <v>2.5</v>
      </c>
      <c r="G3">
        <f>F3*$B$6*$B$2</f>
        <v>5.067074790974977</v>
      </c>
      <c r="H3" s="1">
        <f aca="true" t="shared" si="0" ref="H3:H13">G3*$B$8</f>
        <v>49.65733295155478</v>
      </c>
      <c r="I3">
        <f aca="true" t="shared" si="1" ref="I3:I13">H3*$B$11/$B$10+H3*$B$9</f>
        <v>35.31188120999451</v>
      </c>
      <c r="J3">
        <f aca="true" t="shared" si="2" ref="J3:J13">I3/$B$8</f>
        <v>3.603253184693317</v>
      </c>
    </row>
    <row r="4" spans="1:10" ht="15">
      <c r="A4" t="s">
        <v>7</v>
      </c>
      <c r="B4">
        <v>0.0254</v>
      </c>
      <c r="C4" t="s">
        <v>4</v>
      </c>
      <c r="E4">
        <v>15</v>
      </c>
      <c r="F4">
        <f>E4*$B$7</f>
        <v>3.75</v>
      </c>
      <c r="G4">
        <f>F4*$B$6*$B$2</f>
        <v>7.600612186462465</v>
      </c>
      <c r="H4" s="1">
        <f t="shared" si="0"/>
        <v>74.48599942733216</v>
      </c>
      <c r="I4">
        <f>H4*$B$11/$B$10+H4*$B$9</f>
        <v>52.96782181499176</v>
      </c>
      <c r="J4">
        <f t="shared" si="2"/>
        <v>5.404879777039975</v>
      </c>
    </row>
    <row r="5" spans="1:10" ht="15">
      <c r="A5" t="s">
        <v>8</v>
      </c>
      <c r="B5">
        <v>0.028702</v>
      </c>
      <c r="C5" t="s">
        <v>4</v>
      </c>
      <c r="E5">
        <v>20</v>
      </c>
      <c r="F5">
        <f>E5*$B$7</f>
        <v>5</v>
      </c>
      <c r="G5">
        <f>F5*$B$6*$B$2</f>
        <v>10.134149581949954</v>
      </c>
      <c r="H5" s="1">
        <f t="shared" si="0"/>
        <v>99.31466590310956</v>
      </c>
      <c r="I5">
        <f t="shared" si="1"/>
        <v>70.62376241998902</v>
      </c>
      <c r="J5">
        <f t="shared" si="2"/>
        <v>7.206506369386634</v>
      </c>
    </row>
    <row r="6" spans="1:10" ht="15">
      <c r="A6" t="s">
        <v>5</v>
      </c>
      <c r="B6">
        <f>PI()*B4^2</f>
        <v>0.0020268299163899908</v>
      </c>
      <c r="C6" t="s">
        <v>9</v>
      </c>
      <c r="E6">
        <v>25</v>
      </c>
      <c r="F6">
        <f>E6*$B$7</f>
        <v>6.25</v>
      </c>
      <c r="G6">
        <f>F6*$B$6*$B$2</f>
        <v>12.667686977437443</v>
      </c>
      <c r="H6" s="1">
        <f t="shared" si="0"/>
        <v>124.14333237888695</v>
      </c>
      <c r="I6">
        <f t="shared" si="1"/>
        <v>88.27970302498628</v>
      </c>
      <c r="J6">
        <f t="shared" si="2"/>
        <v>9.008132961733292</v>
      </c>
    </row>
    <row r="7" spans="1:10" ht="15">
      <c r="A7" t="s">
        <v>6</v>
      </c>
      <c r="B7">
        <v>0.25</v>
      </c>
      <c r="C7" t="s">
        <v>4</v>
      </c>
      <c r="E7">
        <v>30</v>
      </c>
      <c r="F7">
        <f>E7*$B$7</f>
        <v>7.5</v>
      </c>
      <c r="G7">
        <f>F7*$B$6*$B$2</f>
        <v>15.20122437292493</v>
      </c>
      <c r="H7" s="1">
        <f t="shared" si="0"/>
        <v>148.97199885466432</v>
      </c>
      <c r="I7">
        <f t="shared" si="1"/>
        <v>105.93564362998352</v>
      </c>
      <c r="J7">
        <f t="shared" si="2"/>
        <v>10.80975955407995</v>
      </c>
    </row>
    <row r="8" spans="1:10" ht="15">
      <c r="A8" t="s">
        <v>10</v>
      </c>
      <c r="B8">
        <v>9.8</v>
      </c>
      <c r="C8" t="s">
        <v>11</v>
      </c>
      <c r="E8">
        <v>35</v>
      </c>
      <c r="F8">
        <f>E8*$B$7</f>
        <v>8.75</v>
      </c>
      <c r="G8">
        <f>F8*$B$6*$B$2</f>
        <v>17.73476176841242</v>
      </c>
      <c r="H8" s="1">
        <f t="shared" si="0"/>
        <v>173.80066533044172</v>
      </c>
      <c r="I8">
        <f t="shared" si="1"/>
        <v>123.59158423498077</v>
      </c>
      <c r="J8">
        <f t="shared" si="2"/>
        <v>12.611386146426609</v>
      </c>
    </row>
    <row r="9" spans="1:10" ht="15">
      <c r="A9" s="4" t="s">
        <v>14</v>
      </c>
      <c r="B9">
        <v>0.1</v>
      </c>
      <c r="E9">
        <v>40</v>
      </c>
      <c r="F9">
        <f>E9*$B$7</f>
        <v>10</v>
      </c>
      <c r="G9">
        <f>F9*$B$6*$B$2</f>
        <v>20.268299163899908</v>
      </c>
      <c r="H9" s="1">
        <f t="shared" si="0"/>
        <v>198.6293318062191</v>
      </c>
      <c r="I9">
        <f t="shared" si="1"/>
        <v>141.24752483997804</v>
      </c>
      <c r="J9">
        <f t="shared" si="2"/>
        <v>14.413012738773268</v>
      </c>
    </row>
    <row r="10" spans="1:10" ht="15">
      <c r="A10" s="4" t="s">
        <v>15</v>
      </c>
      <c r="B10">
        <v>18</v>
      </c>
      <c r="C10" t="s">
        <v>16</v>
      </c>
      <c r="E10">
        <v>45</v>
      </c>
      <c r="F10">
        <f>E10*$B$7</f>
        <v>11.25</v>
      </c>
      <c r="G10">
        <f>F10*$B$6*$B$2</f>
        <v>22.801836559387397</v>
      </c>
      <c r="H10" s="1">
        <f t="shared" si="0"/>
        <v>223.4579982819965</v>
      </c>
      <c r="I10">
        <f t="shared" si="1"/>
        <v>158.9034654449753</v>
      </c>
      <c r="J10">
        <f t="shared" si="2"/>
        <v>16.214639331119926</v>
      </c>
    </row>
    <row r="11" spans="1:10" ht="15">
      <c r="A11" s="4" t="s">
        <v>17</v>
      </c>
      <c r="B11">
        <v>11</v>
      </c>
      <c r="C11" t="s">
        <v>16</v>
      </c>
      <c r="E11">
        <v>50</v>
      </c>
      <c r="F11">
        <f>E11*$B$7</f>
        <v>12.5</v>
      </c>
      <c r="G11">
        <f>F11*$B$6*$B$2</f>
        <v>25.335373954874886</v>
      </c>
      <c r="H11" s="1">
        <f t="shared" si="0"/>
        <v>248.2866647577739</v>
      </c>
      <c r="I11">
        <f t="shared" si="1"/>
        <v>176.55940604997255</v>
      </c>
      <c r="J11">
        <f t="shared" si="2"/>
        <v>18.016265923466584</v>
      </c>
    </row>
    <row r="12" spans="5:10" ht="15">
      <c r="E12">
        <v>55</v>
      </c>
      <c r="F12">
        <f>E12*$B$7</f>
        <v>13.75</v>
      </c>
      <c r="G12">
        <f>F12*$B$6*$B$2</f>
        <v>27.868911350362374</v>
      </c>
      <c r="H12" s="1">
        <f t="shared" si="0"/>
        <v>273.1153312335513</v>
      </c>
      <c r="I12">
        <f t="shared" si="1"/>
        <v>194.2153466549698</v>
      </c>
      <c r="J12">
        <f t="shared" si="2"/>
        <v>19.817892515813245</v>
      </c>
    </row>
    <row r="13" spans="5:10" ht="15">
      <c r="E13">
        <v>60</v>
      </c>
      <c r="F13">
        <f>E13*$B$7</f>
        <v>15</v>
      </c>
      <c r="G13">
        <f>F13*$B$6*$B$2</f>
        <v>30.40244874584986</v>
      </c>
      <c r="H13" s="1">
        <f t="shared" si="0"/>
        <v>297.94399770932864</v>
      </c>
      <c r="I13">
        <f t="shared" si="1"/>
        <v>211.87128725996703</v>
      </c>
      <c r="J13">
        <f t="shared" si="2"/>
        <v>21.6195191081599</v>
      </c>
    </row>
    <row r="16" spans="1:2" ht="15">
      <c r="A16" s="5" t="s">
        <v>12</v>
      </c>
      <c r="B1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8" sqref="B8"/>
    </sheetView>
  </sheetViews>
  <sheetFormatPr defaultColWidth="9.140625" defaultRowHeight="15"/>
  <cols>
    <col min="5" max="5" width="18.8515625" style="0" customWidth="1"/>
    <col min="6" max="6" width="19.8515625" style="0" customWidth="1"/>
    <col min="7" max="7" width="15.7109375" style="0" customWidth="1"/>
    <col min="8" max="8" width="15.57421875" style="0" customWidth="1"/>
    <col min="9" max="9" width="17.140625" style="0" customWidth="1"/>
  </cols>
  <sheetData>
    <row r="1" spans="1:10" ht="33" customHeight="1">
      <c r="A1" s="2" t="s">
        <v>1</v>
      </c>
      <c r="E1" s="3" t="s">
        <v>0</v>
      </c>
      <c r="F1" s="3" t="s">
        <v>18</v>
      </c>
      <c r="G1" s="3" t="s">
        <v>22</v>
      </c>
      <c r="H1" s="3" t="s">
        <v>19</v>
      </c>
      <c r="I1" s="3" t="s">
        <v>20</v>
      </c>
      <c r="J1" s="3" t="s">
        <v>21</v>
      </c>
    </row>
    <row r="2" spans="1:10" ht="15">
      <c r="A2" s="4" t="s">
        <v>2</v>
      </c>
      <c r="B2">
        <v>1000</v>
      </c>
      <c r="C2" t="s">
        <v>3</v>
      </c>
      <c r="E2">
        <v>5</v>
      </c>
      <c r="F2">
        <f>E2*$B$7</f>
        <v>1.875</v>
      </c>
      <c r="G2">
        <f>F2*$B$6*$B$2</f>
        <v>3.8003060932312325</v>
      </c>
      <c r="H2" s="1">
        <f>G2*$B$8</f>
        <v>37.24299971366608</v>
      </c>
      <c r="I2">
        <f>H2*$B$11/$B$10+H2*$B$9</f>
        <v>26.48391090749588</v>
      </c>
      <c r="J2">
        <f>I2/$B$8</f>
        <v>2.7024398885199874</v>
      </c>
    </row>
    <row r="3" spans="1:10" ht="15">
      <c r="A3" s="4"/>
      <c r="E3">
        <v>10</v>
      </c>
      <c r="F3">
        <f>E3*$B$7</f>
        <v>3.75</v>
      </c>
      <c r="G3">
        <f>F3*$B$6*$B$2</f>
        <v>7.600612186462465</v>
      </c>
      <c r="H3" s="1">
        <f aca="true" t="shared" si="0" ref="H3:H13">G3*$B$8</f>
        <v>74.48599942733216</v>
      </c>
      <c r="I3">
        <f aca="true" t="shared" si="1" ref="I3:I13">H3*$B$11/$B$10+H3*$B$9</f>
        <v>52.96782181499176</v>
      </c>
      <c r="J3">
        <f aca="true" t="shared" si="2" ref="J3:J13">I3/$B$8</f>
        <v>5.404879777039975</v>
      </c>
    </row>
    <row r="4" spans="1:10" ht="15">
      <c r="A4" t="s">
        <v>7</v>
      </c>
      <c r="B4">
        <v>0.0254</v>
      </c>
      <c r="C4" t="s">
        <v>4</v>
      </c>
      <c r="E4">
        <v>15</v>
      </c>
      <c r="F4">
        <f>E4*$B$7</f>
        <v>5.625</v>
      </c>
      <c r="G4">
        <f>F4*$B$6*$B$2</f>
        <v>11.400918279693698</v>
      </c>
      <c r="H4" s="1">
        <f t="shared" si="0"/>
        <v>111.72899914099825</v>
      </c>
      <c r="I4">
        <f>H4*$B$11/$B$10+H4*$B$9</f>
        <v>79.45173272248765</v>
      </c>
      <c r="J4">
        <f t="shared" si="2"/>
        <v>8.107319665559963</v>
      </c>
    </row>
    <row r="5" spans="1:10" ht="15">
      <c r="A5" t="s">
        <v>8</v>
      </c>
      <c r="B5">
        <v>0.028702</v>
      </c>
      <c r="C5" t="s">
        <v>4</v>
      </c>
      <c r="E5">
        <v>20</v>
      </c>
      <c r="F5">
        <f>E5*$B$7</f>
        <v>7.5</v>
      </c>
      <c r="G5">
        <f>F5*$B$6*$B$2</f>
        <v>15.20122437292493</v>
      </c>
      <c r="H5" s="1">
        <f t="shared" si="0"/>
        <v>148.97199885466432</v>
      </c>
      <c r="I5">
        <f t="shared" si="1"/>
        <v>105.93564362998352</v>
      </c>
      <c r="J5">
        <f t="shared" si="2"/>
        <v>10.80975955407995</v>
      </c>
    </row>
    <row r="6" spans="1:10" ht="15">
      <c r="A6" t="s">
        <v>5</v>
      </c>
      <c r="B6">
        <f>PI()*B4^2</f>
        <v>0.0020268299163899908</v>
      </c>
      <c r="C6" t="s">
        <v>9</v>
      </c>
      <c r="E6">
        <v>25</v>
      </c>
      <c r="F6">
        <f>E6*$B$7</f>
        <v>9.375</v>
      </c>
      <c r="G6">
        <f>F6*$B$6*$B$2</f>
        <v>19.001530466156165</v>
      </c>
      <c r="H6" s="1">
        <f t="shared" si="0"/>
        <v>186.21499856833043</v>
      </c>
      <c r="I6">
        <f t="shared" si="1"/>
        <v>132.41955453747943</v>
      </c>
      <c r="J6">
        <f t="shared" si="2"/>
        <v>13.512199442599941</v>
      </c>
    </row>
    <row r="7" spans="1:10" ht="15">
      <c r="A7" t="s">
        <v>6</v>
      </c>
      <c r="B7">
        <v>0.375</v>
      </c>
      <c r="C7" t="s">
        <v>4</v>
      </c>
      <c r="E7">
        <v>30</v>
      </c>
      <c r="F7">
        <f>E7*$B$7</f>
        <v>11.25</v>
      </c>
      <c r="G7">
        <f>F7*$B$6*$B$2</f>
        <v>22.801836559387397</v>
      </c>
      <c r="H7" s="1">
        <f t="shared" si="0"/>
        <v>223.4579982819965</v>
      </c>
      <c r="I7">
        <f t="shared" si="1"/>
        <v>158.9034654449753</v>
      </c>
      <c r="J7">
        <f t="shared" si="2"/>
        <v>16.214639331119926</v>
      </c>
    </row>
    <row r="8" spans="1:10" ht="15">
      <c r="A8" t="s">
        <v>10</v>
      </c>
      <c r="B8">
        <v>9.8</v>
      </c>
      <c r="C8" t="s">
        <v>11</v>
      </c>
      <c r="E8">
        <v>35</v>
      </c>
      <c r="F8">
        <f>E8*$B$7</f>
        <v>13.125</v>
      </c>
      <c r="G8">
        <f>F8*$B$6*$B$2</f>
        <v>26.602142652618628</v>
      </c>
      <c r="H8" s="1">
        <f t="shared" si="0"/>
        <v>260.7009979956626</v>
      </c>
      <c r="I8">
        <f t="shared" si="1"/>
        <v>185.38737635247116</v>
      </c>
      <c r="J8">
        <f t="shared" si="2"/>
        <v>18.917079219639913</v>
      </c>
    </row>
    <row r="9" spans="1:10" ht="15">
      <c r="A9" s="4" t="s">
        <v>14</v>
      </c>
      <c r="B9">
        <v>0.1</v>
      </c>
      <c r="E9">
        <v>40</v>
      </c>
      <c r="F9">
        <f>E9*$B$7</f>
        <v>15</v>
      </c>
      <c r="G9">
        <f>F9*$B$6*$B$2</f>
        <v>30.40244874584986</v>
      </c>
      <c r="H9" s="1">
        <f t="shared" si="0"/>
        <v>297.94399770932864</v>
      </c>
      <c r="I9">
        <f t="shared" si="1"/>
        <v>211.87128725996703</v>
      </c>
      <c r="J9">
        <f t="shared" si="2"/>
        <v>21.6195191081599</v>
      </c>
    </row>
    <row r="10" spans="1:10" ht="15">
      <c r="A10" s="4" t="s">
        <v>15</v>
      </c>
      <c r="B10">
        <v>18</v>
      </c>
      <c r="C10" t="s">
        <v>16</v>
      </c>
      <c r="E10">
        <v>45</v>
      </c>
      <c r="F10">
        <f>E10*$B$7</f>
        <v>16.875</v>
      </c>
      <c r="G10">
        <f>F10*$B$6*$B$2</f>
        <v>34.20275483908109</v>
      </c>
      <c r="H10" s="1">
        <f t="shared" si="0"/>
        <v>335.1869974229947</v>
      </c>
      <c r="I10">
        <f t="shared" si="1"/>
        <v>238.3551981674629</v>
      </c>
      <c r="J10">
        <f t="shared" si="2"/>
        <v>24.321958996679886</v>
      </c>
    </row>
    <row r="11" spans="1:10" ht="15">
      <c r="A11" s="4" t="s">
        <v>17</v>
      </c>
      <c r="B11">
        <v>11</v>
      </c>
      <c r="C11" t="s">
        <v>16</v>
      </c>
      <c r="E11">
        <v>50</v>
      </c>
      <c r="F11">
        <f>E11*$B$7</f>
        <v>18.75</v>
      </c>
      <c r="G11">
        <f>F11*$B$6*$B$2</f>
        <v>38.00306093231233</v>
      </c>
      <c r="H11" s="1">
        <f t="shared" si="0"/>
        <v>372.42999713666086</v>
      </c>
      <c r="I11">
        <f t="shared" si="1"/>
        <v>264.83910907495886</v>
      </c>
      <c r="J11">
        <f t="shared" si="2"/>
        <v>27.024398885199883</v>
      </c>
    </row>
    <row r="12" spans="5:10" ht="15">
      <c r="E12">
        <v>55</v>
      </c>
      <c r="F12">
        <f>E12*$B$7</f>
        <v>20.625</v>
      </c>
      <c r="G12">
        <f>F12*$B$6*$B$2</f>
        <v>41.80336702554356</v>
      </c>
      <c r="H12" s="1">
        <f t="shared" si="0"/>
        <v>409.6729968503269</v>
      </c>
      <c r="I12">
        <f t="shared" si="1"/>
        <v>291.3230199824547</v>
      </c>
      <c r="J12">
        <f t="shared" si="2"/>
        <v>29.726838773719866</v>
      </c>
    </row>
    <row r="13" spans="5:10" ht="15">
      <c r="E13">
        <v>60</v>
      </c>
      <c r="F13">
        <f>E13*$B$7</f>
        <v>22.5</v>
      </c>
      <c r="G13">
        <f>F13*$B$6*$B$2</f>
        <v>45.60367311877479</v>
      </c>
      <c r="H13" s="1">
        <f t="shared" si="0"/>
        <v>446.915996563993</v>
      </c>
      <c r="I13">
        <f t="shared" si="1"/>
        <v>317.8069308899506</v>
      </c>
      <c r="J13">
        <f t="shared" si="2"/>
        <v>32.42927866223985</v>
      </c>
    </row>
    <row r="16" spans="1:2" ht="15">
      <c r="A16" s="5" t="s">
        <v>12</v>
      </c>
      <c r="B1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5.00390625" style="0" customWidth="1"/>
    <col min="5" max="5" width="14.7109375" style="0" customWidth="1"/>
    <col min="6" max="6" width="18.140625" style="0" customWidth="1"/>
    <col min="7" max="7" width="14.57421875" style="0" customWidth="1"/>
    <col min="8" max="8" width="15.7109375" style="0" customWidth="1"/>
    <col min="9" max="9" width="17.7109375" style="0" customWidth="1"/>
    <col min="10" max="10" width="15.28125" style="0" customWidth="1"/>
  </cols>
  <sheetData>
    <row r="1" spans="1:10" ht="31.5" customHeight="1">
      <c r="A1" s="2" t="s">
        <v>1</v>
      </c>
      <c r="E1" s="3" t="s">
        <v>0</v>
      </c>
      <c r="F1" s="3" t="s">
        <v>18</v>
      </c>
      <c r="G1" s="3" t="s">
        <v>22</v>
      </c>
      <c r="H1" s="3" t="s">
        <v>19</v>
      </c>
      <c r="I1" s="3" t="s">
        <v>20</v>
      </c>
      <c r="J1" s="3" t="s">
        <v>21</v>
      </c>
    </row>
    <row r="2" spans="1:10" ht="15">
      <c r="A2" s="4" t="s">
        <v>2</v>
      </c>
      <c r="B2">
        <v>1000</v>
      </c>
      <c r="C2" t="s">
        <v>3</v>
      </c>
      <c r="E2">
        <v>5</v>
      </c>
      <c r="F2">
        <f>E2*$B$7</f>
        <v>2.5</v>
      </c>
      <c r="G2">
        <f>F2*$B$6*$B$2</f>
        <v>5.067074790974977</v>
      </c>
      <c r="H2" s="1">
        <f>G2*$B$8</f>
        <v>49.65733295155478</v>
      </c>
      <c r="I2">
        <f>H2*$B$11/$B$10+H2*$B$9</f>
        <v>35.31188120999451</v>
      </c>
      <c r="J2">
        <f>I2/$B$8</f>
        <v>3.603253184693317</v>
      </c>
    </row>
    <row r="3" spans="1:10" ht="15">
      <c r="A3" s="4"/>
      <c r="E3">
        <v>10</v>
      </c>
      <c r="F3">
        <f>E3*$B$7</f>
        <v>5</v>
      </c>
      <c r="G3">
        <f>F3*$B$6*$B$2</f>
        <v>10.134149581949954</v>
      </c>
      <c r="H3" s="1">
        <f aca="true" t="shared" si="0" ref="H3:H13">G3*$B$8</f>
        <v>99.31466590310956</v>
      </c>
      <c r="I3">
        <f aca="true" t="shared" si="1" ref="I3:I13">H3*$B$11/$B$10+H3*$B$9</f>
        <v>70.62376241998902</v>
      </c>
      <c r="J3">
        <f aca="true" t="shared" si="2" ref="J3:J13">I3/$B$8</f>
        <v>7.206506369386634</v>
      </c>
    </row>
    <row r="4" spans="1:10" ht="15">
      <c r="A4" t="s">
        <v>7</v>
      </c>
      <c r="B4">
        <v>0.0254</v>
      </c>
      <c r="C4" t="s">
        <v>4</v>
      </c>
      <c r="E4">
        <v>15</v>
      </c>
      <c r="F4">
        <f>E4*$B$7</f>
        <v>7.5</v>
      </c>
      <c r="G4">
        <f>F4*$B$6*$B$2</f>
        <v>15.20122437292493</v>
      </c>
      <c r="H4" s="1">
        <f t="shared" si="0"/>
        <v>148.97199885466432</v>
      </c>
      <c r="I4">
        <f>H4*$B$11/$B$10+H4*$B$9</f>
        <v>105.93564362998352</v>
      </c>
      <c r="J4">
        <f t="shared" si="2"/>
        <v>10.80975955407995</v>
      </c>
    </row>
    <row r="5" spans="1:10" ht="15">
      <c r="A5" t="s">
        <v>8</v>
      </c>
      <c r="B5">
        <v>0.028702</v>
      </c>
      <c r="C5" t="s">
        <v>4</v>
      </c>
      <c r="E5">
        <v>20</v>
      </c>
      <c r="F5">
        <f>E5*$B$7</f>
        <v>10</v>
      </c>
      <c r="G5">
        <f>F5*$B$6*$B$2</f>
        <v>20.268299163899908</v>
      </c>
      <c r="H5" s="1">
        <f t="shared" si="0"/>
        <v>198.6293318062191</v>
      </c>
      <c r="I5">
        <f t="shared" si="1"/>
        <v>141.24752483997804</v>
      </c>
      <c r="J5">
        <f t="shared" si="2"/>
        <v>14.413012738773268</v>
      </c>
    </row>
    <row r="6" spans="1:10" ht="15">
      <c r="A6" t="s">
        <v>5</v>
      </c>
      <c r="B6">
        <f>PI()*B4^2</f>
        <v>0.0020268299163899908</v>
      </c>
      <c r="C6" t="s">
        <v>9</v>
      </c>
      <c r="E6">
        <v>25</v>
      </c>
      <c r="F6">
        <f>E6*$B$7</f>
        <v>12.5</v>
      </c>
      <c r="G6">
        <f>F6*$B$6*$B$2</f>
        <v>25.335373954874886</v>
      </c>
      <c r="H6" s="1">
        <f t="shared" si="0"/>
        <v>248.2866647577739</v>
      </c>
      <c r="I6">
        <f t="shared" si="1"/>
        <v>176.55940604997255</v>
      </c>
      <c r="J6">
        <f t="shared" si="2"/>
        <v>18.016265923466584</v>
      </c>
    </row>
    <row r="7" spans="1:10" ht="15">
      <c r="A7" t="s">
        <v>6</v>
      </c>
      <c r="B7">
        <v>0.5</v>
      </c>
      <c r="C7" t="s">
        <v>4</v>
      </c>
      <c r="E7">
        <v>30</v>
      </c>
      <c r="F7">
        <f>E7*$B$7</f>
        <v>15</v>
      </c>
      <c r="G7">
        <f>F7*$B$6*$B$2</f>
        <v>30.40244874584986</v>
      </c>
      <c r="H7" s="1">
        <f t="shared" si="0"/>
        <v>297.94399770932864</v>
      </c>
      <c r="I7">
        <f t="shared" si="1"/>
        <v>211.87128725996703</v>
      </c>
      <c r="J7">
        <f t="shared" si="2"/>
        <v>21.6195191081599</v>
      </c>
    </row>
    <row r="8" spans="1:10" ht="15">
      <c r="A8" t="s">
        <v>10</v>
      </c>
      <c r="B8">
        <v>9.8</v>
      </c>
      <c r="C8" t="s">
        <v>11</v>
      </c>
      <c r="E8">
        <v>35</v>
      </c>
      <c r="F8">
        <f>E8*$B$7</f>
        <v>17.5</v>
      </c>
      <c r="G8">
        <f>F8*$B$6*$B$2</f>
        <v>35.46952353682484</v>
      </c>
      <c r="H8" s="1">
        <f t="shared" si="0"/>
        <v>347.60133066088343</v>
      </c>
      <c r="I8">
        <f t="shared" si="1"/>
        <v>247.18316846996154</v>
      </c>
      <c r="J8">
        <f t="shared" si="2"/>
        <v>25.222772292853218</v>
      </c>
    </row>
    <row r="9" spans="1:10" ht="15">
      <c r="A9" s="4" t="s">
        <v>14</v>
      </c>
      <c r="B9">
        <v>0.1</v>
      </c>
      <c r="E9">
        <v>40</v>
      </c>
      <c r="F9">
        <f>E9*$B$7</f>
        <v>20</v>
      </c>
      <c r="G9">
        <f>F9*$B$6*$B$2</f>
        <v>40.536598327799815</v>
      </c>
      <c r="H9" s="1">
        <f t="shared" si="0"/>
        <v>397.2586636124382</v>
      </c>
      <c r="I9">
        <f t="shared" si="1"/>
        <v>282.4950496799561</v>
      </c>
      <c r="J9">
        <f t="shared" si="2"/>
        <v>28.826025477546537</v>
      </c>
    </row>
    <row r="10" spans="1:10" ht="15">
      <c r="A10" s="4" t="s">
        <v>15</v>
      </c>
      <c r="B10">
        <v>18</v>
      </c>
      <c r="C10" t="s">
        <v>16</v>
      </c>
      <c r="E10">
        <v>45</v>
      </c>
      <c r="F10">
        <f>E10*$B$7</f>
        <v>22.5</v>
      </c>
      <c r="G10">
        <f>F10*$B$6*$B$2</f>
        <v>45.60367311877479</v>
      </c>
      <c r="H10" s="1">
        <f t="shared" si="0"/>
        <v>446.915996563993</v>
      </c>
      <c r="I10">
        <f t="shared" si="1"/>
        <v>317.8069308899506</v>
      </c>
      <c r="J10">
        <f t="shared" si="2"/>
        <v>32.42927866223985</v>
      </c>
    </row>
    <row r="11" spans="1:10" ht="15">
      <c r="A11" s="4" t="s">
        <v>17</v>
      </c>
      <c r="B11">
        <v>11</v>
      </c>
      <c r="C11" t="s">
        <v>16</v>
      </c>
      <c r="E11">
        <v>50</v>
      </c>
      <c r="F11">
        <f>E11*$B$7</f>
        <v>25</v>
      </c>
      <c r="G11">
        <f>F11*$B$6*$B$2</f>
        <v>50.67074790974977</v>
      </c>
      <c r="H11" s="1">
        <f t="shared" si="0"/>
        <v>496.5733295155478</v>
      </c>
      <c r="I11">
        <f t="shared" si="1"/>
        <v>353.1188120999451</v>
      </c>
      <c r="J11">
        <f t="shared" si="2"/>
        <v>36.03253184693317</v>
      </c>
    </row>
    <row r="12" spans="5:10" ht="15">
      <c r="E12">
        <v>55</v>
      </c>
      <c r="F12">
        <f>E12*$B$7</f>
        <v>27.5</v>
      </c>
      <c r="G12">
        <f>F12*$B$6*$B$2</f>
        <v>55.73782270072475</v>
      </c>
      <c r="H12" s="1">
        <f t="shared" si="0"/>
        <v>546.2306624671025</v>
      </c>
      <c r="I12">
        <f t="shared" si="1"/>
        <v>388.4306933099396</v>
      </c>
      <c r="J12">
        <f t="shared" si="2"/>
        <v>39.63578503162649</v>
      </c>
    </row>
    <row r="13" spans="5:10" ht="15">
      <c r="E13">
        <v>60</v>
      </c>
      <c r="F13">
        <f>E13*$B$7</f>
        <v>30</v>
      </c>
      <c r="G13">
        <f>F13*$B$6*$B$2</f>
        <v>60.80489749169972</v>
      </c>
      <c r="H13" s="1">
        <f t="shared" si="0"/>
        <v>595.8879954186573</v>
      </c>
      <c r="I13">
        <f t="shared" si="1"/>
        <v>423.74257451993407</v>
      </c>
      <c r="J13">
        <f t="shared" si="2"/>
        <v>43.2390382163198</v>
      </c>
    </row>
    <row r="16" spans="1:2" ht="15">
      <c r="A16" s="5" t="s">
        <v>12</v>
      </c>
      <c r="B1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2010-04-08T20:12:24Z</dcterms:created>
  <dcterms:modified xsi:type="dcterms:W3CDTF">2010-04-09T03:08:50Z</dcterms:modified>
  <cp:category/>
  <cp:version/>
  <cp:contentType/>
  <cp:contentStatus/>
</cp:coreProperties>
</file>