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autoCompressPictures="0"/>
  <bookViews>
    <workbookView xWindow="1320" yWindow="900" windowWidth="24360" windowHeight="11900" tabRatio="762" activeTab="4"/>
  </bookViews>
  <sheets>
    <sheet name="Raw Data" sheetId="2" r:id="rId1"/>
    <sheet name="Air Exchange Rate Analysis" sheetId="6" r:id="rId2"/>
    <sheet name="Air Exchange Rate Plot" sheetId="7" r:id="rId3"/>
    <sheet name="Concentration Analysis" sheetId="1" r:id="rId4"/>
    <sheet name="Concentration Plot" sheetId="3" r:id="rId5"/>
    <sheet name="Answers to Questions" sheetId="8"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5" i="6" l="1"/>
  <c r="B14" i="6"/>
  <c r="A23" i="6"/>
  <c r="E23" i="6"/>
  <c r="A24" i="6"/>
  <c r="E24" i="6"/>
  <c r="A25" i="6"/>
  <c r="E25" i="6"/>
  <c r="A26" i="6"/>
  <c r="E26" i="6"/>
  <c r="A27" i="6"/>
  <c r="E27" i="6"/>
  <c r="A28" i="6"/>
  <c r="E28" i="6"/>
  <c r="A29" i="6"/>
  <c r="E29" i="6"/>
  <c r="A30" i="6"/>
  <c r="E30" i="6"/>
  <c r="A31" i="6"/>
  <c r="E31" i="6"/>
  <c r="A32" i="6"/>
  <c r="E32" i="6"/>
  <c r="A33" i="6"/>
  <c r="E33" i="6"/>
  <c r="A34" i="6"/>
  <c r="E34" i="6"/>
  <c r="A35" i="6"/>
  <c r="E35" i="6"/>
  <c r="A36" i="6"/>
  <c r="E36" i="6"/>
  <c r="A37" i="6"/>
  <c r="E37" i="6"/>
  <c r="A38" i="6"/>
  <c r="E38" i="6"/>
  <c r="A39" i="6"/>
  <c r="E39" i="6"/>
  <c r="A40" i="6"/>
  <c r="E40" i="6"/>
  <c r="A41" i="6"/>
  <c r="E41" i="6"/>
  <c r="A42" i="6"/>
  <c r="E42" i="6"/>
  <c r="A43" i="6"/>
  <c r="E43" i="6"/>
  <c r="A44" i="6"/>
  <c r="E44" i="6"/>
  <c r="A45" i="6"/>
  <c r="E45" i="6"/>
  <c r="E22" i="6"/>
  <c r="B8" i="6"/>
  <c r="B8"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2" i="1"/>
  <c r="D24" i="6"/>
  <c r="D28" i="6"/>
  <c r="D22" i="6"/>
  <c r="F28" i="6"/>
  <c r="D32" i="6"/>
  <c r="F32" i="6"/>
  <c r="D36" i="6"/>
  <c r="F36" i="6"/>
  <c r="D40" i="6"/>
  <c r="D44" i="6"/>
  <c r="F44" i="6"/>
  <c r="D25" i="6"/>
  <c r="F25" i="6"/>
  <c r="D29" i="6"/>
  <c r="F29" i="6"/>
  <c r="D33" i="6"/>
  <c r="D37" i="6"/>
  <c r="F37" i="6"/>
  <c r="D41" i="6"/>
  <c r="F41" i="6"/>
  <c r="D45" i="6"/>
  <c r="F45" i="6"/>
  <c r="F22" i="6"/>
  <c r="D26" i="6"/>
  <c r="F26" i="6"/>
  <c r="D30" i="6"/>
  <c r="F30" i="6"/>
  <c r="D34" i="6"/>
  <c r="F34" i="6"/>
  <c r="D38" i="6"/>
  <c r="F38" i="6"/>
  <c r="D42" i="6"/>
  <c r="F42" i="6"/>
  <c r="D23" i="6"/>
  <c r="F23" i="6"/>
  <c r="D27" i="6"/>
  <c r="F27" i="6"/>
  <c r="D31" i="6"/>
  <c r="F31" i="6"/>
  <c r="D35" i="6"/>
  <c r="F35" i="6"/>
  <c r="D39" i="6"/>
  <c r="F39" i="6"/>
  <c r="D43" i="6"/>
  <c r="F43" i="6"/>
  <c r="F33" i="6"/>
  <c r="F40" i="6"/>
  <c r="F24" i="6"/>
</calcChain>
</file>

<file path=xl/sharedStrings.xml><?xml version="1.0" encoding="utf-8"?>
<sst xmlns="http://schemas.openxmlformats.org/spreadsheetml/2006/main" count="43" uniqueCount="32">
  <si>
    <t>Plot Title: LibraryStudyRoom</t>
  </si>
  <si>
    <t>#</t>
  </si>
  <si>
    <t>Date Time, GMT-07:00</t>
  </si>
  <si>
    <t>CO2, ppm</t>
  </si>
  <si>
    <t>Measure</t>
  </si>
  <si>
    <t>Date and Time</t>
  </si>
  <si>
    <t xml:space="preserve"> Hobo CO2 concentration</t>
  </si>
  <si>
    <t>Analysis</t>
  </si>
  <si>
    <t>Allison Tapaya</t>
  </si>
  <si>
    <t>ENG 115</t>
  </si>
  <si>
    <t>Input Parameters:</t>
  </si>
  <si>
    <t>Measured C-outside [ppm]</t>
  </si>
  <si>
    <t>Assumed C-outside [ppm]</t>
  </si>
  <si>
    <t>Correction Factor [ppm]</t>
  </si>
  <si>
    <t>CO2 concentration [ppm]</t>
  </si>
  <si>
    <t>Experiment time [hours]</t>
  </si>
  <si>
    <t>-ln((Croom-Coutside)/(Co-Coutside))</t>
  </si>
  <si>
    <t>Calculations:</t>
  </si>
  <si>
    <t>Air Exchange Rate [per hour]</t>
  </si>
  <si>
    <t>Time to remove nonreacctive chemical [hour]</t>
  </si>
  <si>
    <t>Room Capacity [people]</t>
  </si>
  <si>
    <t>1. What is the air exchange rate (λ) of the room you tested?  Be sure to include the units for the air exchange rate in your answer.</t>
  </si>
  <si>
    <t>2. What does your air exchange rate tell you about the potential for indoor air problems in the room you tested? In general it takes 3/λ hours to remove a non-reactive chemical from indoor air. Based on this time, what recommendations would you make to the occupants of the room?</t>
  </si>
  <si>
    <t>3. Compare your ventilation rate for a typical number of occupants to the ASHRAE recommended ventilation rate. Based on this comparison are the occupants wasting energy heating and cooling the air or are the occupants being too cheap and not supplying enough air? Justify your answer.</t>
  </si>
  <si>
    <t>4. Given the ASHRAE standard ventilation standard, what is the maximum number of people would you recommend having in this room at one time?</t>
  </si>
  <si>
    <r>
      <t>Volume [ft</t>
    </r>
    <r>
      <rPr>
        <i/>
        <vertAlign val="superscript"/>
        <sz val="11"/>
        <color theme="1"/>
        <rFont val="Calibri"/>
        <family val="2"/>
        <scheme val="minor"/>
      </rPr>
      <t>3</t>
    </r>
    <r>
      <rPr>
        <i/>
        <sz val="11"/>
        <color theme="1"/>
        <rFont val="Calibri"/>
        <family val="2"/>
        <scheme val="minor"/>
      </rPr>
      <t>]</t>
    </r>
  </si>
  <si>
    <r>
      <t>Ventilation Rate [ft</t>
    </r>
    <r>
      <rPr>
        <i/>
        <vertAlign val="superscript"/>
        <sz val="11"/>
        <color theme="1"/>
        <rFont val="Calibri"/>
        <family val="2"/>
        <scheme val="minor"/>
      </rPr>
      <t>3</t>
    </r>
    <r>
      <rPr>
        <i/>
        <sz val="11"/>
        <color theme="1"/>
        <rFont val="Calibri"/>
        <family val="2"/>
        <scheme val="minor"/>
      </rPr>
      <t>/min per person]</t>
    </r>
  </si>
  <si>
    <t>The air exchange rate in the library study room we tested was 3.2832 per hour.</t>
  </si>
  <si>
    <t>For our library test room exchange rate of 3.2832 per hour it would take 0.914 hours to remove non-reactive chemicals from the room. For our testing the air conditioning was turned on during the whole time of the expirement with no other ways for air to be exchanged in the room. However, if the air conditioning was not on it would take much longer for the air to exchange, therefore I recommend that if there are the maximum capacity of people in this room the door be left open and the air conditioning be kept on. However, one to three people in this room with the door shut and air conditiong on should be safe.</t>
  </si>
  <si>
    <t>Answers to Questions</t>
  </si>
  <si>
    <t>The ASHRAE recommended ventilation rate is 15 scfm/ person. Our ventilation rate for the library study room was 15.894 scfm/ person. Although this rate is not to much greater than what ASHRAE recomments for reasonable levels of CO2 it is still rather high for a room this size. I do not think the occupants are being too cheap or aren't supplying enough air because the air conditioning seemed to be the biggest help of all for better ventilation in the room, the room was just poorly designed. By simply leaving the door open with the air conditioning running would probably help allow CO2 to flow out of the room at a faster rate.</t>
  </si>
  <si>
    <t>The ventialtion rate from our experiment was calculated with four occupants, however the room has enough seats for eight or more. I do not recommend there being more than five people in the room if the door is closed, even with four people it was pushing ASHREA ventilation rate standard.However, if the door to the room was left wide open it may be safe to have up to 7 people in the room with the air conditioning on as well.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</si>
</sst>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theme="1"/>
      <name val="Calibri"/>
      <family val="2"/>
      <scheme val="minor"/>
    </font>
    <font>
      <b/>
      <i/>
      <sz val="12"/>
      <color theme="1"/>
      <name val="Calibri"/>
      <family val="2"/>
      <scheme val="minor"/>
    </font>
    <font>
      <i/>
      <vertAlign val="superscript"/>
      <sz val="11"/>
      <color theme="1"/>
      <name val="Calibri"/>
      <family val="2"/>
      <scheme val="minor"/>
    </font>
    <font>
      <b/>
      <i/>
      <sz val="16"/>
      <color theme="1"/>
      <name val="Georgia"/>
    </font>
    <font>
      <sz val="11"/>
      <color theme="1"/>
      <name val="Georgia"/>
    </font>
    <font>
      <sz val="12"/>
      <color theme="1"/>
      <name val="Georgia"/>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tint="-9.9978637043366805E-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22" fontId="0" fillId="0" borderId="0" xfId="0" applyNumberFormat="1"/>
    <xf numFmtId="0" fontId="0" fillId="34" borderId="10" xfId="0" applyFill="1" applyBorder="1"/>
    <xf numFmtId="0" fontId="0" fillId="0" borderId="10" xfId="0" applyBorder="1"/>
    <xf numFmtId="0" fontId="0" fillId="35" borderId="0" xfId="0" applyFill="1" applyAlignment="1">
      <alignment horizontal="center" vertical="center" wrapText="1"/>
    </xf>
    <xf numFmtId="15" fontId="0" fillId="35" borderId="0" xfId="0" applyNumberFormat="1" applyFill="1" applyAlignment="1">
      <alignment horizontal="center" vertical="center" wrapText="1"/>
    </xf>
    <xf numFmtId="0" fontId="0" fillId="34" borderId="10" xfId="0" applyFill="1" applyBorder="1" applyAlignment="1">
      <alignment horizontal="center" vertical="center"/>
    </xf>
    <xf numFmtId="0" fontId="0" fillId="0" borderId="11" xfId="0" applyBorder="1"/>
    <xf numFmtId="0" fontId="0" fillId="0" borderId="0"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22" fontId="0" fillId="0" borderId="15" xfId="0" applyNumberFormat="1" applyBorder="1"/>
    <xf numFmtId="22" fontId="0" fillId="0" borderId="16" xfId="0" applyNumberFormat="1" applyBorder="1"/>
    <xf numFmtId="22" fontId="0" fillId="0" borderId="17" xfId="0" applyNumberFormat="1" applyBorder="1"/>
    <xf numFmtId="2" fontId="0" fillId="0" borderId="16" xfId="0" applyNumberFormat="1" applyBorder="1"/>
    <xf numFmtId="2" fontId="0" fillId="0" borderId="15" xfId="0" applyNumberFormat="1" applyBorder="1"/>
    <xf numFmtId="2" fontId="0" fillId="0" borderId="17" xfId="0" applyNumberFormat="1" applyBorder="1"/>
    <xf numFmtId="0" fontId="0" fillId="0" borderId="0" xfId="0" applyFill="1" applyBorder="1"/>
    <xf numFmtId="164" fontId="0" fillId="0" borderId="10" xfId="0" applyNumberFormat="1" applyBorder="1"/>
    <xf numFmtId="2" fontId="0" fillId="0" borderId="10" xfId="0" applyNumberFormat="1" applyBorder="1"/>
    <xf numFmtId="0" fontId="18" fillId="34" borderId="10" xfId="0" applyFont="1" applyFill="1" applyBorder="1"/>
    <xf numFmtId="0" fontId="18" fillId="34" borderId="10" xfId="0" applyFont="1" applyFill="1" applyBorder="1" applyAlignment="1">
      <alignment horizontal="center" vertical="center"/>
    </xf>
    <xf numFmtId="0" fontId="18" fillId="34" borderId="10" xfId="0" quotePrefix="1" applyFont="1" applyFill="1" applyBorder="1" applyAlignment="1">
      <alignment horizontal="center" vertical="center"/>
    </xf>
    <xf numFmtId="0" fontId="20" fillId="35" borderId="0" xfId="0" applyFont="1" applyFill="1" applyAlignment="1">
      <alignment horizontal="center" vertical="center" wrapText="1"/>
    </xf>
    <xf numFmtId="15" fontId="20" fillId="35" borderId="0" xfId="0" applyNumberFormat="1"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19" fillId="33" borderId="13" xfId="0" applyFont="1" applyFill="1" applyBorder="1" applyAlignment="1">
      <alignment horizontal="center" vertical="center"/>
    </xf>
    <xf numFmtId="0" fontId="19" fillId="33" borderId="0" xfId="0" applyFont="1" applyFill="1" applyBorder="1" applyAlignment="1">
      <alignment horizontal="center" vertical="center"/>
    </xf>
    <xf numFmtId="0" fontId="0" fillId="33" borderId="0" xfId="0" applyFill="1" applyAlignment="1">
      <alignment horizontal="center"/>
    </xf>
    <xf numFmtId="0" fontId="0" fillId="33" borderId="0" xfId="0" applyFill="1" applyAlignment="1">
      <alignment horizontal="center" vertical="center"/>
    </xf>
    <xf numFmtId="0" fontId="22" fillId="0" borderId="0" xfId="0" applyFont="1" applyAlignment="1">
      <alignment horizontal="center" vertical="center"/>
    </xf>
    <xf numFmtId="0" fontId="23" fillId="0" borderId="0" xfId="0" applyFont="1"/>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3"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4" Type="http://schemas.openxmlformats.org/officeDocument/2006/relationships/worksheet" Target="worksheets/sheet3.xml"/><Relationship Id="rId5" Type="http://schemas.openxmlformats.org/officeDocument/2006/relationships/chartsheet" Target="chartsheets/sheet2.xml"/><Relationship Id="rId6" Type="http://schemas.openxmlformats.org/officeDocument/2006/relationships/worksheet" Target="worksheets/sheet4.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Georgia" panose="02040502050405020303" pitchFamily="18" charset="0"/>
              </a:defRPr>
            </a:pPr>
            <a:r>
              <a:rPr lang="en-US">
                <a:latin typeface="Georgia" panose="02040502050405020303" pitchFamily="18" charset="0"/>
              </a:rPr>
              <a:t>Finding the Air Exchange Rate for a Library Study Room</a:t>
            </a:r>
          </a:p>
        </c:rich>
      </c:tx>
      <c:layout/>
      <c:overlay val="0"/>
    </c:title>
    <c:autoTitleDeleted val="0"/>
    <c:plotArea>
      <c:layout/>
      <c:scatterChart>
        <c:scatterStyle val="lineMarker"/>
        <c:varyColors val="0"/>
        <c:ser>
          <c:idx val="0"/>
          <c:order val="0"/>
          <c:spPr>
            <a:ln w="28575">
              <a:noFill/>
            </a:ln>
          </c:spPr>
          <c:trendline>
            <c:trendlineType val="linear"/>
            <c:intercept val="0.0"/>
            <c:dispRSqr val="1"/>
            <c:dispEq val="1"/>
            <c:trendlineLbl>
              <c:layout>
                <c:manualLayout>
                  <c:x val="0.113776237086941"/>
                  <c:y val="-0.00425857727723494"/>
                </c:manualLayout>
              </c:layout>
              <c:numFmt formatCode="General" sourceLinked="0"/>
              <c:txPr>
                <a:bodyPr/>
                <a:lstStyle/>
                <a:p>
                  <a:pPr>
                    <a:defRPr sz="1100">
                      <a:latin typeface="Georgia" panose="02040502050405020303" pitchFamily="18" charset="0"/>
                    </a:defRPr>
                  </a:pPr>
                  <a:endParaRPr lang="en-US"/>
                </a:p>
              </c:txPr>
            </c:trendlineLbl>
          </c:trendline>
          <c:xVal>
            <c:numRef>
              <c:f>'Air Exchange Rate Analysis'!$E$22:$E$45</c:f>
              <c:numCache>
                <c:formatCode>0.00</c:formatCode>
                <c:ptCount val="24"/>
                <c:pt idx="0">
                  <c:v>0.0</c:v>
                </c:pt>
                <c:pt idx="1">
                  <c:v>0.0166666666666667</c:v>
                </c:pt>
                <c:pt idx="2">
                  <c:v>0.0333333333333333</c:v>
                </c:pt>
                <c:pt idx="3">
                  <c:v>0.05</c:v>
                </c:pt>
                <c:pt idx="4">
                  <c:v>0.0666666666666667</c:v>
                </c:pt>
                <c:pt idx="5">
                  <c:v>0.0833333333333333</c:v>
                </c:pt>
                <c:pt idx="6">
                  <c:v>0.1</c:v>
                </c:pt>
                <c:pt idx="7">
                  <c:v>0.116666666666667</c:v>
                </c:pt>
                <c:pt idx="8">
                  <c:v>0.133333333333333</c:v>
                </c:pt>
                <c:pt idx="9">
                  <c:v>0.15</c:v>
                </c:pt>
                <c:pt idx="10">
                  <c:v>0.166666666666667</c:v>
                </c:pt>
                <c:pt idx="11">
                  <c:v>0.183333333333333</c:v>
                </c:pt>
                <c:pt idx="12">
                  <c:v>0.2</c:v>
                </c:pt>
                <c:pt idx="13">
                  <c:v>0.216666666666667</c:v>
                </c:pt>
                <c:pt idx="14">
                  <c:v>0.233333333333333</c:v>
                </c:pt>
                <c:pt idx="15">
                  <c:v>0.25</c:v>
                </c:pt>
                <c:pt idx="16">
                  <c:v>0.266666666666667</c:v>
                </c:pt>
                <c:pt idx="17">
                  <c:v>0.283333333333333</c:v>
                </c:pt>
                <c:pt idx="18">
                  <c:v>0.3</c:v>
                </c:pt>
                <c:pt idx="19">
                  <c:v>0.316666666666667</c:v>
                </c:pt>
                <c:pt idx="20">
                  <c:v>0.333333333333333</c:v>
                </c:pt>
                <c:pt idx="21">
                  <c:v>0.35</c:v>
                </c:pt>
                <c:pt idx="22">
                  <c:v>0.366666666666667</c:v>
                </c:pt>
                <c:pt idx="23">
                  <c:v>0.383333333333333</c:v>
                </c:pt>
              </c:numCache>
            </c:numRef>
          </c:xVal>
          <c:yVal>
            <c:numRef>
              <c:f>'Air Exchange Rate Analysis'!$F$22:$F$45</c:f>
              <c:numCache>
                <c:formatCode>General</c:formatCode>
                <c:ptCount val="24"/>
                <c:pt idx="0">
                  <c:v>0.0</c:v>
                </c:pt>
                <c:pt idx="1">
                  <c:v>0.163494643809902</c:v>
                </c:pt>
                <c:pt idx="2">
                  <c:v>0.290246349449046</c:v>
                </c:pt>
                <c:pt idx="3">
                  <c:v>0.30002372228734</c:v>
                </c:pt>
                <c:pt idx="4">
                  <c:v>0.376570002287189</c:v>
                </c:pt>
                <c:pt idx="5">
                  <c:v>0.420539746799793</c:v>
                </c:pt>
                <c:pt idx="6">
                  <c:v>0.462671095687417</c:v>
                </c:pt>
                <c:pt idx="7">
                  <c:v>0.535939540889932</c:v>
                </c:pt>
                <c:pt idx="8">
                  <c:v>0.587705794739122</c:v>
                </c:pt>
                <c:pt idx="9">
                  <c:v>0.646921293387778</c:v>
                </c:pt>
                <c:pt idx="10">
                  <c:v>0.628558114804101</c:v>
                </c:pt>
                <c:pt idx="11">
                  <c:v>0.628558114804101</c:v>
                </c:pt>
                <c:pt idx="12">
                  <c:v>0.624019529101093</c:v>
                </c:pt>
                <c:pt idx="13">
                  <c:v>0.646921293387778</c:v>
                </c:pt>
                <c:pt idx="14">
                  <c:v>0.661701803616681</c:v>
                </c:pt>
                <c:pt idx="15">
                  <c:v>0.666415088068779</c:v>
                </c:pt>
                <c:pt idx="16">
                  <c:v>0.805586653569563</c:v>
                </c:pt>
                <c:pt idx="17">
                  <c:v>0.850943803255209</c:v>
                </c:pt>
                <c:pt idx="18">
                  <c:v>0.916492935898704</c:v>
                </c:pt>
                <c:pt idx="19">
                  <c:v>0.967307392257366</c:v>
                </c:pt>
                <c:pt idx="20">
                  <c:v>1.048148290740874</c:v>
                </c:pt>
                <c:pt idx="21">
                  <c:v>1.143689177663537</c:v>
                </c:pt>
                <c:pt idx="22">
                  <c:v>1.267837607186996</c:v>
                </c:pt>
                <c:pt idx="23">
                  <c:v>1.340840973020515</c:v>
                </c:pt>
              </c:numCache>
            </c:numRef>
          </c:yVal>
          <c:smooth val="0"/>
        </c:ser>
        <c:dLbls>
          <c:showLegendKey val="0"/>
          <c:showVal val="0"/>
          <c:showCatName val="0"/>
          <c:showSerName val="0"/>
          <c:showPercent val="0"/>
          <c:showBubbleSize val="0"/>
        </c:dLbls>
        <c:axId val="2120527032"/>
        <c:axId val="2120532600"/>
      </c:scatterChart>
      <c:valAx>
        <c:axId val="2120527032"/>
        <c:scaling>
          <c:orientation val="minMax"/>
        </c:scaling>
        <c:delete val="0"/>
        <c:axPos val="b"/>
        <c:title>
          <c:tx>
            <c:rich>
              <a:bodyPr/>
              <a:lstStyle/>
              <a:p>
                <a:pPr>
                  <a:defRPr sz="1400" b="0">
                    <a:latin typeface="Georgia" panose="02040502050405020303" pitchFamily="18" charset="0"/>
                  </a:defRPr>
                </a:pPr>
                <a:r>
                  <a:rPr lang="en-US" sz="1400" b="0">
                    <a:latin typeface="Georgia" panose="02040502050405020303" pitchFamily="18" charset="0"/>
                  </a:rPr>
                  <a:t>Time (hours)</a:t>
                </a:r>
              </a:p>
            </c:rich>
          </c:tx>
          <c:layout/>
          <c:overlay val="0"/>
        </c:title>
        <c:numFmt formatCode="0.00" sourceLinked="1"/>
        <c:majorTickMark val="none"/>
        <c:minorTickMark val="none"/>
        <c:tickLblPos val="nextTo"/>
        <c:txPr>
          <a:bodyPr/>
          <a:lstStyle/>
          <a:p>
            <a:pPr>
              <a:defRPr>
                <a:latin typeface="Georgia" panose="02040502050405020303" pitchFamily="18" charset="0"/>
              </a:defRPr>
            </a:pPr>
            <a:endParaRPr lang="en-US"/>
          </a:p>
        </c:txPr>
        <c:crossAx val="2120532600"/>
        <c:crosses val="autoZero"/>
        <c:crossBetween val="midCat"/>
      </c:valAx>
      <c:valAx>
        <c:axId val="2120532600"/>
        <c:scaling>
          <c:orientation val="minMax"/>
        </c:scaling>
        <c:delete val="0"/>
        <c:axPos val="l"/>
        <c:majorGridlines/>
        <c:title>
          <c:tx>
            <c:rich>
              <a:bodyPr/>
              <a:lstStyle/>
              <a:p>
                <a:pPr>
                  <a:defRPr sz="1400" b="0">
                    <a:latin typeface="Georgia" panose="02040502050405020303" pitchFamily="18" charset="0"/>
                  </a:defRPr>
                </a:pPr>
                <a:r>
                  <a:rPr lang="en-US" sz="1400" b="0">
                    <a:latin typeface="Georgia" panose="02040502050405020303" pitchFamily="18" charset="0"/>
                  </a:rPr>
                  <a:t>-ln((Croom-Coutside)/(Co-Coutside))</a:t>
                </a:r>
              </a:p>
            </c:rich>
          </c:tx>
          <c:layout/>
          <c:overlay val="0"/>
        </c:title>
        <c:numFmt formatCode="General" sourceLinked="1"/>
        <c:majorTickMark val="none"/>
        <c:minorTickMark val="none"/>
        <c:tickLblPos val="nextTo"/>
        <c:txPr>
          <a:bodyPr/>
          <a:lstStyle/>
          <a:p>
            <a:pPr>
              <a:defRPr>
                <a:latin typeface="Georgia" panose="02040502050405020303" pitchFamily="18" charset="0"/>
              </a:defRPr>
            </a:pPr>
            <a:endParaRPr lang="en-US"/>
          </a:p>
        </c:txPr>
        <c:crossAx val="2120527032"/>
        <c:crosses val="autoZero"/>
        <c:crossBetween val="midCat"/>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latin typeface="Georgia" panose="02040502050405020303" pitchFamily="18" charset="0"/>
              </a:defRPr>
            </a:pPr>
            <a:r>
              <a:rPr lang="en-US">
                <a:latin typeface="Georgia" panose="02040502050405020303" pitchFamily="18" charset="0"/>
              </a:rPr>
              <a:t>CO2 Concentration Analysis</a:t>
            </a:r>
            <a:r>
              <a:rPr lang="en-US" baseline="0">
                <a:latin typeface="Georgia" panose="02040502050405020303" pitchFamily="18" charset="0"/>
              </a:rPr>
              <a:t> for Library Study Room</a:t>
            </a:r>
            <a:endParaRPr lang="en-US">
              <a:latin typeface="Georgia" panose="02040502050405020303" pitchFamily="18" charset="0"/>
            </a:endParaRPr>
          </a:p>
        </c:rich>
      </c:tx>
      <c:layout/>
      <c:overlay val="0"/>
    </c:title>
    <c:autoTitleDeleted val="0"/>
    <c:plotArea>
      <c:layout/>
      <c:scatterChart>
        <c:scatterStyle val="lineMarker"/>
        <c:varyColors val="0"/>
        <c:ser>
          <c:idx val="0"/>
          <c:order val="0"/>
          <c:spPr>
            <a:ln w="28575">
              <a:noFill/>
            </a:ln>
          </c:spPr>
          <c:xVal>
            <c:numRef>
              <c:f>'Concentration Analysis'!$A$12:$A$116</c:f>
              <c:numCache>
                <c:formatCode>General</c:formatCode>
                <c:ptCount val="105"/>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pt idx="24">
                  <c:v>25.0</c:v>
                </c:pt>
                <c:pt idx="25">
                  <c:v>26.0</c:v>
                </c:pt>
                <c:pt idx="26">
                  <c:v>27.0</c:v>
                </c:pt>
                <c:pt idx="27">
                  <c:v>28.0</c:v>
                </c:pt>
                <c:pt idx="28">
                  <c:v>29.0</c:v>
                </c:pt>
                <c:pt idx="29">
                  <c:v>30.0</c:v>
                </c:pt>
                <c:pt idx="30">
                  <c:v>31.0</c:v>
                </c:pt>
                <c:pt idx="31">
                  <c:v>32.0</c:v>
                </c:pt>
                <c:pt idx="32">
                  <c:v>33.0</c:v>
                </c:pt>
                <c:pt idx="33">
                  <c:v>34.0</c:v>
                </c:pt>
                <c:pt idx="34">
                  <c:v>35.0</c:v>
                </c:pt>
                <c:pt idx="35">
                  <c:v>36.0</c:v>
                </c:pt>
                <c:pt idx="36">
                  <c:v>37.0</c:v>
                </c:pt>
                <c:pt idx="37">
                  <c:v>38.0</c:v>
                </c:pt>
                <c:pt idx="38">
                  <c:v>39.0</c:v>
                </c:pt>
                <c:pt idx="39">
                  <c:v>40.0</c:v>
                </c:pt>
                <c:pt idx="40">
                  <c:v>41.0</c:v>
                </c:pt>
                <c:pt idx="41">
                  <c:v>42.0</c:v>
                </c:pt>
                <c:pt idx="42">
                  <c:v>43.0</c:v>
                </c:pt>
                <c:pt idx="43">
                  <c:v>44.0</c:v>
                </c:pt>
                <c:pt idx="44">
                  <c:v>45.0</c:v>
                </c:pt>
                <c:pt idx="45">
                  <c:v>46.0</c:v>
                </c:pt>
                <c:pt idx="46">
                  <c:v>47.0</c:v>
                </c:pt>
                <c:pt idx="47">
                  <c:v>48.0</c:v>
                </c:pt>
                <c:pt idx="48">
                  <c:v>49.0</c:v>
                </c:pt>
                <c:pt idx="49">
                  <c:v>50.0</c:v>
                </c:pt>
                <c:pt idx="50">
                  <c:v>51.0</c:v>
                </c:pt>
                <c:pt idx="51">
                  <c:v>52.0</c:v>
                </c:pt>
                <c:pt idx="52">
                  <c:v>53.0</c:v>
                </c:pt>
                <c:pt idx="53">
                  <c:v>54.0</c:v>
                </c:pt>
                <c:pt idx="54">
                  <c:v>55.0</c:v>
                </c:pt>
                <c:pt idx="55">
                  <c:v>56.0</c:v>
                </c:pt>
                <c:pt idx="56">
                  <c:v>57.0</c:v>
                </c:pt>
                <c:pt idx="57">
                  <c:v>58.0</c:v>
                </c:pt>
                <c:pt idx="58">
                  <c:v>59.0</c:v>
                </c:pt>
                <c:pt idx="59">
                  <c:v>60.0</c:v>
                </c:pt>
                <c:pt idx="60">
                  <c:v>61.0</c:v>
                </c:pt>
                <c:pt idx="61">
                  <c:v>62.0</c:v>
                </c:pt>
                <c:pt idx="62">
                  <c:v>63.0</c:v>
                </c:pt>
                <c:pt idx="63">
                  <c:v>64.0</c:v>
                </c:pt>
                <c:pt idx="64">
                  <c:v>65.0</c:v>
                </c:pt>
                <c:pt idx="65">
                  <c:v>66.0</c:v>
                </c:pt>
                <c:pt idx="66">
                  <c:v>67.0</c:v>
                </c:pt>
                <c:pt idx="67">
                  <c:v>68.0</c:v>
                </c:pt>
                <c:pt idx="68">
                  <c:v>69.0</c:v>
                </c:pt>
                <c:pt idx="69">
                  <c:v>70.0</c:v>
                </c:pt>
                <c:pt idx="70">
                  <c:v>71.0</c:v>
                </c:pt>
                <c:pt idx="71">
                  <c:v>72.0</c:v>
                </c:pt>
                <c:pt idx="72">
                  <c:v>73.0</c:v>
                </c:pt>
                <c:pt idx="73">
                  <c:v>74.0</c:v>
                </c:pt>
                <c:pt idx="74">
                  <c:v>75.0</c:v>
                </c:pt>
                <c:pt idx="75">
                  <c:v>76.0</c:v>
                </c:pt>
                <c:pt idx="76">
                  <c:v>77.0</c:v>
                </c:pt>
                <c:pt idx="77">
                  <c:v>78.0</c:v>
                </c:pt>
                <c:pt idx="78">
                  <c:v>79.0</c:v>
                </c:pt>
                <c:pt idx="79">
                  <c:v>80.0</c:v>
                </c:pt>
                <c:pt idx="80">
                  <c:v>81.0</c:v>
                </c:pt>
                <c:pt idx="81">
                  <c:v>82.0</c:v>
                </c:pt>
                <c:pt idx="82">
                  <c:v>83.0</c:v>
                </c:pt>
                <c:pt idx="83">
                  <c:v>84.0</c:v>
                </c:pt>
                <c:pt idx="84">
                  <c:v>85.0</c:v>
                </c:pt>
                <c:pt idx="85">
                  <c:v>86.0</c:v>
                </c:pt>
                <c:pt idx="86">
                  <c:v>87.0</c:v>
                </c:pt>
                <c:pt idx="87">
                  <c:v>88.0</c:v>
                </c:pt>
                <c:pt idx="88">
                  <c:v>89.0</c:v>
                </c:pt>
                <c:pt idx="89">
                  <c:v>90.0</c:v>
                </c:pt>
                <c:pt idx="90">
                  <c:v>91.0</c:v>
                </c:pt>
                <c:pt idx="91">
                  <c:v>92.0</c:v>
                </c:pt>
                <c:pt idx="92">
                  <c:v>93.0</c:v>
                </c:pt>
                <c:pt idx="93">
                  <c:v>94.0</c:v>
                </c:pt>
                <c:pt idx="94">
                  <c:v>95.0</c:v>
                </c:pt>
                <c:pt idx="95">
                  <c:v>96.0</c:v>
                </c:pt>
                <c:pt idx="96">
                  <c:v>97.0</c:v>
                </c:pt>
                <c:pt idx="97">
                  <c:v>98.0</c:v>
                </c:pt>
                <c:pt idx="98">
                  <c:v>99.0</c:v>
                </c:pt>
                <c:pt idx="99">
                  <c:v>100.0</c:v>
                </c:pt>
                <c:pt idx="100">
                  <c:v>101.0</c:v>
                </c:pt>
                <c:pt idx="101">
                  <c:v>102.0</c:v>
                </c:pt>
                <c:pt idx="102">
                  <c:v>103.0</c:v>
                </c:pt>
                <c:pt idx="103">
                  <c:v>104.0</c:v>
                </c:pt>
                <c:pt idx="104">
                  <c:v>105.0</c:v>
                </c:pt>
              </c:numCache>
            </c:numRef>
          </c:xVal>
          <c:yVal>
            <c:numRef>
              <c:f>'Concentration Analysis'!$D$12:$D$116</c:f>
              <c:numCache>
                <c:formatCode>General</c:formatCode>
                <c:ptCount val="105"/>
                <c:pt idx="0">
                  <c:v>611.9</c:v>
                </c:pt>
                <c:pt idx="1">
                  <c:v>609.4</c:v>
                </c:pt>
                <c:pt idx="2">
                  <c:v>441.5</c:v>
                </c:pt>
                <c:pt idx="3">
                  <c:v>426.3</c:v>
                </c:pt>
                <c:pt idx="4">
                  <c:v>417.7</c:v>
                </c:pt>
                <c:pt idx="5">
                  <c:v>417.7</c:v>
                </c:pt>
                <c:pt idx="6">
                  <c:v>431.2</c:v>
                </c:pt>
                <c:pt idx="7">
                  <c:v>797.5</c:v>
                </c:pt>
                <c:pt idx="8">
                  <c:v>658.3</c:v>
                </c:pt>
                <c:pt idx="9">
                  <c:v>521.5</c:v>
                </c:pt>
                <c:pt idx="10">
                  <c:v>598.4</c:v>
                </c:pt>
                <c:pt idx="11">
                  <c:v>483.1</c:v>
                </c:pt>
                <c:pt idx="12">
                  <c:v>478.8</c:v>
                </c:pt>
                <c:pt idx="13">
                  <c:v>478.8</c:v>
                </c:pt>
                <c:pt idx="14">
                  <c:v>520.9</c:v>
                </c:pt>
                <c:pt idx="15">
                  <c:v>518.5</c:v>
                </c:pt>
                <c:pt idx="16">
                  <c:v>563.6</c:v>
                </c:pt>
                <c:pt idx="17">
                  <c:v>502.6</c:v>
                </c:pt>
                <c:pt idx="18">
                  <c:v>486.7</c:v>
                </c:pt>
                <c:pt idx="19">
                  <c:v>1201.6</c:v>
                </c:pt>
                <c:pt idx="20">
                  <c:v>585.0</c:v>
                </c:pt>
                <c:pt idx="21">
                  <c:v>587.4</c:v>
                </c:pt>
                <c:pt idx="22">
                  <c:v>563.0</c:v>
                </c:pt>
                <c:pt idx="23">
                  <c:v>558.1</c:v>
                </c:pt>
                <c:pt idx="24">
                  <c:v>556.9</c:v>
                </c:pt>
                <c:pt idx="25">
                  <c:v>549.6</c:v>
                </c:pt>
                <c:pt idx="26">
                  <c:v>554.5</c:v>
                </c:pt>
                <c:pt idx="27">
                  <c:v>566.7</c:v>
                </c:pt>
                <c:pt idx="28">
                  <c:v>571.6</c:v>
                </c:pt>
                <c:pt idx="29">
                  <c:v>570.4</c:v>
                </c:pt>
                <c:pt idx="30">
                  <c:v>567.3</c:v>
                </c:pt>
                <c:pt idx="31">
                  <c:v>556.3</c:v>
                </c:pt>
                <c:pt idx="32">
                  <c:v>552.6</c:v>
                </c:pt>
                <c:pt idx="33">
                  <c:v>551.4</c:v>
                </c:pt>
                <c:pt idx="34">
                  <c:v>553.3</c:v>
                </c:pt>
                <c:pt idx="35">
                  <c:v>547.8</c:v>
                </c:pt>
                <c:pt idx="36">
                  <c:v>540.4</c:v>
                </c:pt>
                <c:pt idx="37">
                  <c:v>537.4</c:v>
                </c:pt>
                <c:pt idx="38">
                  <c:v>535.6</c:v>
                </c:pt>
                <c:pt idx="39">
                  <c:v>536.8</c:v>
                </c:pt>
                <c:pt idx="40">
                  <c:v>530.7</c:v>
                </c:pt>
                <c:pt idx="41">
                  <c:v>528.8</c:v>
                </c:pt>
                <c:pt idx="42">
                  <c:v>529.5</c:v>
                </c:pt>
                <c:pt idx="43">
                  <c:v>528.8</c:v>
                </c:pt>
                <c:pt idx="44">
                  <c:v>529.5</c:v>
                </c:pt>
                <c:pt idx="45">
                  <c:v>527.6</c:v>
                </c:pt>
                <c:pt idx="46">
                  <c:v>526.4</c:v>
                </c:pt>
                <c:pt idx="47">
                  <c:v>528.2</c:v>
                </c:pt>
                <c:pt idx="48">
                  <c:v>532.5</c:v>
                </c:pt>
                <c:pt idx="49">
                  <c:v>553.9</c:v>
                </c:pt>
                <c:pt idx="50">
                  <c:v>561.2</c:v>
                </c:pt>
                <c:pt idx="51">
                  <c:v>555.7</c:v>
                </c:pt>
                <c:pt idx="52">
                  <c:v>544.1</c:v>
                </c:pt>
                <c:pt idx="53">
                  <c:v>536.8</c:v>
                </c:pt>
                <c:pt idx="54">
                  <c:v>749.2</c:v>
                </c:pt>
                <c:pt idx="55">
                  <c:v>647.3</c:v>
                </c:pt>
                <c:pt idx="56">
                  <c:v>610.0</c:v>
                </c:pt>
                <c:pt idx="57">
                  <c:v>585.0</c:v>
                </c:pt>
                <c:pt idx="58">
                  <c:v>583.2</c:v>
                </c:pt>
                <c:pt idx="59">
                  <c:v>569.7</c:v>
                </c:pt>
                <c:pt idx="60">
                  <c:v>562.4</c:v>
                </c:pt>
                <c:pt idx="61">
                  <c:v>555.7</c:v>
                </c:pt>
                <c:pt idx="62">
                  <c:v>544.7</c:v>
                </c:pt>
                <c:pt idx="63">
                  <c:v>537.4</c:v>
                </c:pt>
                <c:pt idx="64">
                  <c:v>529.5</c:v>
                </c:pt>
                <c:pt idx="65">
                  <c:v>531.9</c:v>
                </c:pt>
                <c:pt idx="66">
                  <c:v>531.9</c:v>
                </c:pt>
                <c:pt idx="67">
                  <c:v>532.5</c:v>
                </c:pt>
                <c:pt idx="68">
                  <c:v>529.5</c:v>
                </c:pt>
                <c:pt idx="69">
                  <c:v>527.6</c:v>
                </c:pt>
                <c:pt idx="70">
                  <c:v>527.0</c:v>
                </c:pt>
                <c:pt idx="71">
                  <c:v>510.5</c:v>
                </c:pt>
                <c:pt idx="72">
                  <c:v>505.6</c:v>
                </c:pt>
                <c:pt idx="73">
                  <c:v>498.9</c:v>
                </c:pt>
                <c:pt idx="74">
                  <c:v>494.0</c:v>
                </c:pt>
                <c:pt idx="75">
                  <c:v>486.7</c:v>
                </c:pt>
                <c:pt idx="76">
                  <c:v>478.8</c:v>
                </c:pt>
                <c:pt idx="77">
                  <c:v>469.6</c:v>
                </c:pt>
                <c:pt idx="78">
                  <c:v>464.7</c:v>
                </c:pt>
                <c:pt idx="79">
                  <c:v>467.2</c:v>
                </c:pt>
                <c:pt idx="80">
                  <c:v>563.6</c:v>
                </c:pt>
                <c:pt idx="81">
                  <c:v>558.8</c:v>
                </c:pt>
                <c:pt idx="82">
                  <c:v>552.6</c:v>
                </c:pt>
                <c:pt idx="83">
                  <c:v>528.8</c:v>
                </c:pt>
                <c:pt idx="84">
                  <c:v>495.9</c:v>
                </c:pt>
                <c:pt idx="85">
                  <c:v>483.1</c:v>
                </c:pt>
                <c:pt idx="86">
                  <c:v>473.3</c:v>
                </c:pt>
                <c:pt idx="87">
                  <c:v>472.7</c:v>
                </c:pt>
                <c:pt idx="88">
                  <c:v>465.3</c:v>
                </c:pt>
                <c:pt idx="89">
                  <c:v>458.6</c:v>
                </c:pt>
                <c:pt idx="90">
                  <c:v>456.2</c:v>
                </c:pt>
                <c:pt idx="91">
                  <c:v>454.4</c:v>
                </c:pt>
                <c:pt idx="92">
                  <c:v>458.0</c:v>
                </c:pt>
                <c:pt idx="93">
                  <c:v>461.1</c:v>
                </c:pt>
                <c:pt idx="94">
                  <c:v>459.2</c:v>
                </c:pt>
                <c:pt idx="95">
                  <c:v>455.6</c:v>
                </c:pt>
                <c:pt idx="96">
                  <c:v>456.2</c:v>
                </c:pt>
                <c:pt idx="97">
                  <c:v>456.2</c:v>
                </c:pt>
                <c:pt idx="98">
                  <c:v>456.2</c:v>
                </c:pt>
                <c:pt idx="99">
                  <c:v>465.3</c:v>
                </c:pt>
                <c:pt idx="100">
                  <c:v>499.5</c:v>
                </c:pt>
                <c:pt idx="101">
                  <c:v>508.7</c:v>
                </c:pt>
                <c:pt idx="102">
                  <c:v>497.1</c:v>
                </c:pt>
                <c:pt idx="103">
                  <c:v>494.7</c:v>
                </c:pt>
                <c:pt idx="104">
                  <c:v>484.9</c:v>
                </c:pt>
              </c:numCache>
            </c:numRef>
          </c:yVal>
          <c:smooth val="0"/>
        </c:ser>
        <c:dLbls>
          <c:showLegendKey val="0"/>
          <c:showVal val="0"/>
          <c:showCatName val="0"/>
          <c:showSerName val="0"/>
          <c:showPercent val="0"/>
          <c:showBubbleSize val="0"/>
        </c:dLbls>
        <c:axId val="2118026952"/>
        <c:axId val="2118032616"/>
      </c:scatterChart>
      <c:valAx>
        <c:axId val="2118026952"/>
        <c:scaling>
          <c:orientation val="minMax"/>
        </c:scaling>
        <c:delete val="0"/>
        <c:axPos val="b"/>
        <c:title>
          <c:tx>
            <c:rich>
              <a:bodyPr/>
              <a:lstStyle/>
              <a:p>
                <a:pPr>
                  <a:defRPr sz="1400" b="0">
                    <a:latin typeface="Georgia" panose="02040502050405020303" pitchFamily="18" charset="0"/>
                  </a:defRPr>
                </a:pPr>
                <a:r>
                  <a:rPr lang="en-US" sz="1400" b="0">
                    <a:latin typeface="Georgia" panose="02040502050405020303" pitchFamily="18" charset="0"/>
                  </a:rPr>
                  <a:t>Time (minutes)</a:t>
                </a:r>
              </a:p>
            </c:rich>
          </c:tx>
          <c:layout/>
          <c:overlay val="0"/>
        </c:title>
        <c:numFmt formatCode="General" sourceLinked="1"/>
        <c:majorTickMark val="none"/>
        <c:minorTickMark val="none"/>
        <c:tickLblPos val="nextTo"/>
        <c:txPr>
          <a:bodyPr/>
          <a:lstStyle/>
          <a:p>
            <a:pPr>
              <a:defRPr>
                <a:latin typeface="Georgia" panose="02040502050405020303" pitchFamily="18" charset="0"/>
              </a:defRPr>
            </a:pPr>
            <a:endParaRPr lang="en-US"/>
          </a:p>
        </c:txPr>
        <c:crossAx val="2118032616"/>
        <c:crosses val="autoZero"/>
        <c:crossBetween val="midCat"/>
      </c:valAx>
      <c:valAx>
        <c:axId val="2118032616"/>
        <c:scaling>
          <c:orientation val="minMax"/>
        </c:scaling>
        <c:delete val="0"/>
        <c:axPos val="l"/>
        <c:majorGridlines/>
        <c:title>
          <c:tx>
            <c:rich>
              <a:bodyPr/>
              <a:lstStyle/>
              <a:p>
                <a:pPr>
                  <a:defRPr sz="1400" b="0">
                    <a:latin typeface="Georgia" panose="02040502050405020303" pitchFamily="18" charset="0"/>
                  </a:defRPr>
                </a:pPr>
                <a:r>
                  <a:rPr lang="en-US" sz="1400" b="0">
                    <a:latin typeface="Georgia" panose="02040502050405020303" pitchFamily="18" charset="0"/>
                  </a:rPr>
                  <a:t>CO2 Concentration (ppm)</a:t>
                </a:r>
              </a:p>
            </c:rich>
          </c:tx>
          <c:layout/>
          <c:overlay val="0"/>
        </c:title>
        <c:numFmt formatCode="General" sourceLinked="1"/>
        <c:majorTickMark val="none"/>
        <c:minorTickMark val="none"/>
        <c:tickLblPos val="nextTo"/>
        <c:txPr>
          <a:bodyPr/>
          <a:lstStyle/>
          <a:p>
            <a:pPr>
              <a:defRPr>
                <a:latin typeface="Georgia" panose="02040502050405020303" pitchFamily="18" charset="0"/>
              </a:defRPr>
            </a:pPr>
            <a:endParaRPr lang="en-US"/>
          </a:p>
        </c:txPr>
        <c:crossAx val="2118026952"/>
        <c:crosses val="autoZero"/>
        <c:crossBetween val="midCat"/>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tabSelected="1" zoomScale="8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83976" cy="58450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3976" cy="58450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topLeftCell="A19" workbookViewId="0">
      <selection activeCell="E39" sqref="E39"/>
    </sheetView>
  </sheetViews>
  <sheetFormatPr baseColWidth="10" defaultColWidth="8.83203125" defaultRowHeight="14" x14ac:dyDescent="0"/>
  <cols>
    <col min="2" max="2" width="20.5" bestFit="1" customWidth="1"/>
  </cols>
  <sheetData>
    <row r="1" spans="1:3">
      <c r="A1" t="s">
        <v>0</v>
      </c>
    </row>
    <row r="2" spans="1:3">
      <c r="A2" t="s">
        <v>1</v>
      </c>
      <c r="B2" t="s">
        <v>2</v>
      </c>
      <c r="C2" t="s">
        <v>3</v>
      </c>
    </row>
    <row r="3" spans="1:3">
      <c r="A3">
        <v>1</v>
      </c>
      <c r="B3" s="1">
        <v>41537.489328703705</v>
      </c>
      <c r="C3">
        <v>631.9</v>
      </c>
    </row>
    <row r="4" spans="1:3">
      <c r="A4">
        <v>2</v>
      </c>
      <c r="B4" s="1">
        <v>41537.490023148152</v>
      </c>
      <c r="C4">
        <v>629.4</v>
      </c>
    </row>
    <row r="5" spans="1:3">
      <c r="A5">
        <v>3</v>
      </c>
      <c r="B5" s="1">
        <v>41537.490717592591</v>
      </c>
      <c r="C5">
        <v>461.5</v>
      </c>
    </row>
    <row r="6" spans="1:3">
      <c r="A6">
        <v>4</v>
      </c>
      <c r="B6" s="1">
        <v>41537.491412037038</v>
      </c>
      <c r="C6">
        <v>446.3</v>
      </c>
    </row>
    <row r="7" spans="1:3">
      <c r="A7">
        <v>5</v>
      </c>
      <c r="B7" s="1">
        <v>41537.492106481484</v>
      </c>
      <c r="C7">
        <v>437.7</v>
      </c>
    </row>
    <row r="8" spans="1:3">
      <c r="A8">
        <v>6</v>
      </c>
      <c r="B8" s="1">
        <v>41537.492800925924</v>
      </c>
      <c r="C8">
        <v>437.7</v>
      </c>
    </row>
    <row r="9" spans="1:3">
      <c r="A9">
        <v>7</v>
      </c>
      <c r="B9" s="1">
        <v>41537.493495370371</v>
      </c>
      <c r="C9">
        <v>451.2</v>
      </c>
    </row>
    <row r="10" spans="1:3">
      <c r="A10">
        <v>8</v>
      </c>
      <c r="B10" s="1">
        <v>41537.494189814817</v>
      </c>
      <c r="C10">
        <v>817.5</v>
      </c>
    </row>
    <row r="11" spans="1:3">
      <c r="A11">
        <v>9</v>
      </c>
      <c r="B11" s="1">
        <v>41537.494884259257</v>
      </c>
      <c r="C11">
        <v>678.3</v>
      </c>
    </row>
    <row r="12" spans="1:3">
      <c r="A12">
        <v>10</v>
      </c>
      <c r="B12" s="1">
        <v>41537.495578703703</v>
      </c>
      <c r="C12">
        <v>541.5</v>
      </c>
    </row>
    <row r="13" spans="1:3">
      <c r="A13">
        <v>11</v>
      </c>
      <c r="B13" s="1">
        <v>41537.49627314815</v>
      </c>
      <c r="C13">
        <v>618.4</v>
      </c>
    </row>
    <row r="14" spans="1:3">
      <c r="A14">
        <v>12</v>
      </c>
      <c r="B14" s="1">
        <v>41537.496967592589</v>
      </c>
      <c r="C14">
        <v>503.1</v>
      </c>
    </row>
    <row r="15" spans="1:3">
      <c r="A15">
        <v>13</v>
      </c>
      <c r="B15" s="1">
        <v>41537.497662037036</v>
      </c>
      <c r="C15">
        <v>498.8</v>
      </c>
    </row>
    <row r="16" spans="1:3">
      <c r="A16">
        <v>14</v>
      </c>
      <c r="B16" s="1">
        <v>41537.498356481483</v>
      </c>
      <c r="C16">
        <v>498.8</v>
      </c>
    </row>
    <row r="17" spans="1:3">
      <c r="A17">
        <v>15</v>
      </c>
      <c r="B17" s="1">
        <v>41537.499050925922</v>
      </c>
      <c r="C17">
        <v>540.9</v>
      </c>
    </row>
    <row r="18" spans="1:3">
      <c r="A18">
        <v>16</v>
      </c>
      <c r="B18" s="1">
        <v>41537.499745370369</v>
      </c>
      <c r="C18">
        <v>538.5</v>
      </c>
    </row>
    <row r="19" spans="1:3">
      <c r="A19">
        <v>17</v>
      </c>
      <c r="B19" s="1">
        <v>41537.500439814816</v>
      </c>
      <c r="C19">
        <v>583.6</v>
      </c>
    </row>
    <row r="20" spans="1:3">
      <c r="A20">
        <v>18</v>
      </c>
      <c r="B20" s="1">
        <v>41537.501134259262</v>
      </c>
      <c r="C20">
        <v>522.6</v>
      </c>
    </row>
    <row r="21" spans="1:3">
      <c r="A21">
        <v>19</v>
      </c>
      <c r="B21" s="1">
        <v>41537.501828703702</v>
      </c>
      <c r="C21">
        <v>506.7</v>
      </c>
    </row>
    <row r="22" spans="1:3">
      <c r="A22">
        <v>20</v>
      </c>
      <c r="B22" s="1">
        <v>41537.502523148149</v>
      </c>
      <c r="C22">
        <v>1221.5999999999999</v>
      </c>
    </row>
    <row r="23" spans="1:3">
      <c r="A23">
        <v>21</v>
      </c>
      <c r="B23" s="1">
        <v>41537.503217592595</v>
      </c>
      <c r="C23">
        <v>605</v>
      </c>
    </row>
    <row r="24" spans="1:3">
      <c r="A24">
        <v>22</v>
      </c>
      <c r="B24" s="1">
        <v>41537.503912037035</v>
      </c>
      <c r="C24">
        <v>607.4</v>
      </c>
    </row>
    <row r="25" spans="1:3">
      <c r="A25">
        <v>23</v>
      </c>
      <c r="B25" s="1">
        <v>41537.504606481481</v>
      </c>
      <c r="C25">
        <v>583</v>
      </c>
    </row>
    <row r="26" spans="1:3">
      <c r="A26">
        <v>24</v>
      </c>
      <c r="B26" s="1">
        <v>41537.505300925928</v>
      </c>
      <c r="C26">
        <v>578.1</v>
      </c>
    </row>
    <row r="27" spans="1:3">
      <c r="A27">
        <v>25</v>
      </c>
      <c r="B27" s="1">
        <v>41537.505995370368</v>
      </c>
      <c r="C27">
        <v>576.9</v>
      </c>
    </row>
    <row r="28" spans="1:3">
      <c r="A28">
        <v>26</v>
      </c>
      <c r="B28" s="1">
        <v>41537.506689814814</v>
      </c>
      <c r="C28">
        <v>569.6</v>
      </c>
    </row>
    <row r="29" spans="1:3">
      <c r="A29">
        <v>27</v>
      </c>
      <c r="B29" s="1">
        <v>41537.507384259261</v>
      </c>
      <c r="C29">
        <v>574.5</v>
      </c>
    </row>
    <row r="30" spans="1:3">
      <c r="A30">
        <v>28</v>
      </c>
      <c r="B30" s="1">
        <v>41537.5080787037</v>
      </c>
      <c r="C30">
        <v>586.70000000000005</v>
      </c>
    </row>
    <row r="31" spans="1:3">
      <c r="A31">
        <v>29</v>
      </c>
      <c r="B31" s="1">
        <v>41537.508773148147</v>
      </c>
      <c r="C31">
        <v>591.6</v>
      </c>
    </row>
    <row r="32" spans="1:3">
      <c r="A32">
        <v>30</v>
      </c>
      <c r="B32" s="1">
        <v>41537.509467592594</v>
      </c>
      <c r="C32">
        <v>590.4</v>
      </c>
    </row>
    <row r="33" spans="1:3">
      <c r="A33">
        <v>31</v>
      </c>
      <c r="B33" s="1">
        <v>41537.510162037041</v>
      </c>
      <c r="C33">
        <v>587.29999999999995</v>
      </c>
    </row>
    <row r="34" spans="1:3">
      <c r="A34">
        <v>32</v>
      </c>
      <c r="B34" s="1">
        <v>41537.51085648148</v>
      </c>
      <c r="C34">
        <v>576.29999999999995</v>
      </c>
    </row>
    <row r="35" spans="1:3">
      <c r="A35">
        <v>33</v>
      </c>
      <c r="B35" s="1">
        <v>41537.511550925927</v>
      </c>
      <c r="C35">
        <v>572.6</v>
      </c>
    </row>
    <row r="36" spans="1:3">
      <c r="A36">
        <v>34</v>
      </c>
      <c r="B36" s="1">
        <v>41537.512245370373</v>
      </c>
      <c r="C36">
        <v>571.4</v>
      </c>
    </row>
    <row r="37" spans="1:3">
      <c r="A37">
        <v>35</v>
      </c>
      <c r="B37" s="1">
        <v>41537.512939814813</v>
      </c>
      <c r="C37">
        <v>573.29999999999995</v>
      </c>
    </row>
    <row r="38" spans="1:3">
      <c r="A38">
        <v>36</v>
      </c>
      <c r="B38" s="1">
        <v>41537.51363425926</v>
      </c>
      <c r="C38">
        <v>567.79999999999995</v>
      </c>
    </row>
    <row r="39" spans="1:3">
      <c r="A39">
        <v>37</v>
      </c>
      <c r="B39" s="1">
        <v>41537.514328703706</v>
      </c>
      <c r="C39">
        <v>560.4</v>
      </c>
    </row>
    <row r="40" spans="1:3">
      <c r="A40">
        <v>38</v>
      </c>
      <c r="B40" s="1">
        <v>41537.515023148146</v>
      </c>
      <c r="C40">
        <v>557.4</v>
      </c>
    </row>
    <row r="41" spans="1:3">
      <c r="A41">
        <v>39</v>
      </c>
      <c r="B41" s="1">
        <v>41537.515717592592</v>
      </c>
      <c r="C41">
        <v>555.6</v>
      </c>
    </row>
    <row r="42" spans="1:3">
      <c r="A42">
        <v>40</v>
      </c>
      <c r="B42" s="1">
        <v>41537.516412037039</v>
      </c>
      <c r="C42">
        <v>556.79999999999995</v>
      </c>
    </row>
    <row r="43" spans="1:3">
      <c r="A43">
        <v>41</v>
      </c>
      <c r="B43" s="1">
        <v>41537.517106481479</v>
      </c>
      <c r="C43">
        <v>550.70000000000005</v>
      </c>
    </row>
    <row r="44" spans="1:3">
      <c r="A44">
        <v>42</v>
      </c>
      <c r="B44" s="1">
        <v>41537.517800925925</v>
      </c>
      <c r="C44">
        <v>548.79999999999995</v>
      </c>
    </row>
    <row r="45" spans="1:3">
      <c r="A45">
        <v>43</v>
      </c>
      <c r="B45" s="1">
        <v>41537.518495370372</v>
      </c>
      <c r="C45">
        <v>549.5</v>
      </c>
    </row>
    <row r="46" spans="1:3">
      <c r="A46">
        <v>44</v>
      </c>
      <c r="B46" s="1">
        <v>41537.519189814811</v>
      </c>
      <c r="C46">
        <v>548.79999999999995</v>
      </c>
    </row>
    <row r="47" spans="1:3">
      <c r="A47">
        <v>45</v>
      </c>
      <c r="B47" s="1">
        <v>41537.519884259258</v>
      </c>
      <c r="C47">
        <v>549.5</v>
      </c>
    </row>
    <row r="48" spans="1:3">
      <c r="A48">
        <v>46</v>
      </c>
      <c r="B48" s="1">
        <v>41537.520578703705</v>
      </c>
      <c r="C48">
        <v>547.6</v>
      </c>
    </row>
    <row r="49" spans="1:3">
      <c r="A49">
        <v>47</v>
      </c>
      <c r="B49" s="1">
        <v>41537.521273148152</v>
      </c>
      <c r="C49">
        <v>546.4</v>
      </c>
    </row>
    <row r="50" spans="1:3">
      <c r="A50">
        <v>48</v>
      </c>
      <c r="B50" s="1">
        <v>41537.521967592591</v>
      </c>
      <c r="C50">
        <v>548.20000000000005</v>
      </c>
    </row>
    <row r="51" spans="1:3">
      <c r="A51">
        <v>49</v>
      </c>
      <c r="B51" s="1">
        <v>41537.522662037038</v>
      </c>
      <c r="C51">
        <v>552.5</v>
      </c>
    </row>
    <row r="52" spans="1:3">
      <c r="A52">
        <v>50</v>
      </c>
      <c r="B52" s="1">
        <v>41537.523356481484</v>
      </c>
      <c r="C52">
        <v>573.9</v>
      </c>
    </row>
    <row r="53" spans="1:3">
      <c r="A53">
        <v>51</v>
      </c>
      <c r="B53" s="1">
        <v>41537.524050925924</v>
      </c>
      <c r="C53">
        <v>581.20000000000005</v>
      </c>
    </row>
    <row r="54" spans="1:3">
      <c r="A54">
        <v>52</v>
      </c>
      <c r="B54" s="1">
        <v>41537.524745370371</v>
      </c>
      <c r="C54">
        <v>575.70000000000005</v>
      </c>
    </row>
    <row r="55" spans="1:3">
      <c r="A55">
        <v>53</v>
      </c>
      <c r="B55" s="1">
        <v>41537.525439814817</v>
      </c>
      <c r="C55">
        <v>564.1</v>
      </c>
    </row>
    <row r="56" spans="1:3">
      <c r="A56">
        <v>54</v>
      </c>
      <c r="B56" s="1">
        <v>41537.526134259257</v>
      </c>
      <c r="C56">
        <v>556.79999999999995</v>
      </c>
    </row>
    <row r="57" spans="1:3">
      <c r="A57">
        <v>55</v>
      </c>
      <c r="B57" s="1">
        <v>41537.526828703703</v>
      </c>
      <c r="C57">
        <v>769.2</v>
      </c>
    </row>
    <row r="58" spans="1:3">
      <c r="A58">
        <v>56</v>
      </c>
      <c r="B58" s="1">
        <v>41537.52752314815</v>
      </c>
      <c r="C58">
        <v>667.3</v>
      </c>
    </row>
    <row r="59" spans="1:3">
      <c r="A59">
        <v>57</v>
      </c>
      <c r="B59" s="1">
        <v>41537.528217592589</v>
      </c>
      <c r="C59">
        <v>630</v>
      </c>
    </row>
    <row r="60" spans="1:3">
      <c r="A60">
        <v>58</v>
      </c>
      <c r="B60" s="1">
        <v>41537.528912037036</v>
      </c>
      <c r="C60">
        <v>605</v>
      </c>
    </row>
    <row r="61" spans="1:3">
      <c r="A61">
        <v>59</v>
      </c>
      <c r="B61" s="1">
        <v>41537.529606481483</v>
      </c>
      <c r="C61">
        <v>603.20000000000005</v>
      </c>
    </row>
    <row r="62" spans="1:3">
      <c r="A62">
        <v>60</v>
      </c>
      <c r="B62" s="1">
        <v>41537.530300925922</v>
      </c>
      <c r="C62">
        <v>589.70000000000005</v>
      </c>
    </row>
    <row r="63" spans="1:3">
      <c r="A63">
        <v>61</v>
      </c>
      <c r="B63" s="1">
        <v>41537.530995370369</v>
      </c>
      <c r="C63">
        <v>582.4</v>
      </c>
    </row>
    <row r="64" spans="1:3">
      <c r="A64">
        <v>62</v>
      </c>
      <c r="B64" s="1">
        <v>41537.531689814816</v>
      </c>
      <c r="C64">
        <v>575.70000000000005</v>
      </c>
    </row>
    <row r="65" spans="1:3">
      <c r="A65">
        <v>63</v>
      </c>
      <c r="B65" s="1">
        <v>41537.532384259262</v>
      </c>
      <c r="C65">
        <v>564.70000000000005</v>
      </c>
    </row>
    <row r="66" spans="1:3">
      <c r="A66">
        <v>64</v>
      </c>
      <c r="B66" s="1">
        <v>41537.533078703702</v>
      </c>
      <c r="C66">
        <v>557.4</v>
      </c>
    </row>
    <row r="67" spans="1:3">
      <c r="A67">
        <v>65</v>
      </c>
      <c r="B67" s="1">
        <v>41537.533773148149</v>
      </c>
      <c r="C67">
        <v>549.5</v>
      </c>
    </row>
    <row r="68" spans="1:3">
      <c r="A68">
        <v>66</v>
      </c>
      <c r="B68" s="1">
        <v>41537.534467592595</v>
      </c>
      <c r="C68">
        <v>551.9</v>
      </c>
    </row>
    <row r="69" spans="1:3">
      <c r="A69">
        <v>67</v>
      </c>
      <c r="B69" s="1">
        <v>41537.535162037035</v>
      </c>
      <c r="C69">
        <v>551.9</v>
      </c>
    </row>
    <row r="70" spans="1:3">
      <c r="A70">
        <v>68</v>
      </c>
      <c r="B70" s="1">
        <v>41537.535856481481</v>
      </c>
      <c r="C70">
        <v>552.5</v>
      </c>
    </row>
    <row r="71" spans="1:3">
      <c r="A71">
        <v>69</v>
      </c>
      <c r="B71" s="1">
        <v>41537.536550925928</v>
      </c>
      <c r="C71">
        <v>549.5</v>
      </c>
    </row>
    <row r="72" spans="1:3">
      <c r="A72">
        <v>70</v>
      </c>
      <c r="B72" s="1">
        <v>41537.537245370368</v>
      </c>
      <c r="C72">
        <v>547.6</v>
      </c>
    </row>
    <row r="73" spans="1:3">
      <c r="A73">
        <v>71</v>
      </c>
      <c r="B73" s="1">
        <v>41537.537939814814</v>
      </c>
      <c r="C73">
        <v>547</v>
      </c>
    </row>
    <row r="74" spans="1:3">
      <c r="A74">
        <v>72</v>
      </c>
      <c r="B74" s="1">
        <v>41537.538634259261</v>
      </c>
      <c r="C74">
        <v>530.5</v>
      </c>
    </row>
    <row r="75" spans="1:3">
      <c r="A75">
        <v>73</v>
      </c>
      <c r="B75" s="1">
        <v>41537.5393287037</v>
      </c>
      <c r="C75">
        <v>525.6</v>
      </c>
    </row>
    <row r="76" spans="1:3">
      <c r="A76">
        <v>74</v>
      </c>
      <c r="B76" s="1">
        <v>41537.540023148147</v>
      </c>
      <c r="C76">
        <v>518.9</v>
      </c>
    </row>
    <row r="77" spans="1:3">
      <c r="A77">
        <v>75</v>
      </c>
      <c r="B77" s="1">
        <v>41537.540717592594</v>
      </c>
      <c r="C77">
        <v>514</v>
      </c>
    </row>
    <row r="78" spans="1:3">
      <c r="A78">
        <v>76</v>
      </c>
      <c r="B78" s="1">
        <v>41537.541412037041</v>
      </c>
      <c r="C78">
        <v>506.7</v>
      </c>
    </row>
    <row r="79" spans="1:3">
      <c r="A79">
        <v>77</v>
      </c>
      <c r="B79" s="1">
        <v>41537.54210648148</v>
      </c>
      <c r="C79">
        <v>498.8</v>
      </c>
    </row>
    <row r="80" spans="1:3">
      <c r="A80">
        <v>78</v>
      </c>
      <c r="B80" s="1">
        <v>41537.542800925927</v>
      </c>
      <c r="C80">
        <v>489.6</v>
      </c>
    </row>
    <row r="81" spans="1:3">
      <c r="A81">
        <v>79</v>
      </c>
      <c r="B81" s="1">
        <v>41537.543495370373</v>
      </c>
      <c r="C81">
        <v>484.7</v>
      </c>
    </row>
    <row r="82" spans="1:3">
      <c r="A82">
        <v>80</v>
      </c>
      <c r="B82" s="1">
        <v>41537.544189814813</v>
      </c>
      <c r="C82">
        <v>487.2</v>
      </c>
    </row>
    <row r="83" spans="1:3">
      <c r="A83">
        <v>81</v>
      </c>
      <c r="B83" s="1">
        <v>41537.54488425926</v>
      </c>
      <c r="C83">
        <v>583.6</v>
      </c>
    </row>
    <row r="84" spans="1:3">
      <c r="A84">
        <v>82</v>
      </c>
      <c r="B84" s="1">
        <v>41537.545578703706</v>
      </c>
      <c r="C84">
        <v>578.79999999999995</v>
      </c>
    </row>
    <row r="85" spans="1:3">
      <c r="A85">
        <v>83</v>
      </c>
      <c r="B85" s="1">
        <v>41537.546273148146</v>
      </c>
      <c r="C85">
        <v>572.6</v>
      </c>
    </row>
    <row r="86" spans="1:3">
      <c r="A86">
        <v>84</v>
      </c>
      <c r="B86" s="1">
        <v>41537.546967592592</v>
      </c>
      <c r="C86">
        <v>548.79999999999995</v>
      </c>
    </row>
    <row r="87" spans="1:3">
      <c r="A87">
        <v>85</v>
      </c>
      <c r="B87" s="1">
        <v>41537.547662037039</v>
      </c>
      <c r="C87">
        <v>515.9</v>
      </c>
    </row>
    <row r="88" spans="1:3">
      <c r="A88">
        <v>86</v>
      </c>
      <c r="B88" s="1">
        <v>41537.548356481479</v>
      </c>
      <c r="C88">
        <v>503.1</v>
      </c>
    </row>
    <row r="89" spans="1:3">
      <c r="A89">
        <v>87</v>
      </c>
      <c r="B89" s="1">
        <v>41537.549050925925</v>
      </c>
      <c r="C89">
        <v>493.3</v>
      </c>
    </row>
    <row r="90" spans="1:3">
      <c r="A90">
        <v>88</v>
      </c>
      <c r="B90" s="1">
        <v>41537.549745370372</v>
      </c>
      <c r="C90">
        <v>492.7</v>
      </c>
    </row>
    <row r="91" spans="1:3">
      <c r="A91">
        <v>89</v>
      </c>
      <c r="B91" s="1">
        <v>41537.550439814811</v>
      </c>
      <c r="C91">
        <v>485.3</v>
      </c>
    </row>
    <row r="92" spans="1:3">
      <c r="A92">
        <v>90</v>
      </c>
      <c r="B92" s="1">
        <v>41537.551134259258</v>
      </c>
      <c r="C92">
        <v>478.6</v>
      </c>
    </row>
    <row r="93" spans="1:3">
      <c r="A93">
        <v>91</v>
      </c>
      <c r="B93" s="1">
        <v>41537.551828703705</v>
      </c>
      <c r="C93">
        <v>476.2</v>
      </c>
    </row>
    <row r="94" spans="1:3">
      <c r="A94">
        <v>92</v>
      </c>
      <c r="B94" s="1">
        <v>41537.552523148152</v>
      </c>
      <c r="C94">
        <v>474.4</v>
      </c>
    </row>
    <row r="95" spans="1:3">
      <c r="A95">
        <v>93</v>
      </c>
      <c r="B95" s="1">
        <v>41537.553217592591</v>
      </c>
      <c r="C95">
        <v>478</v>
      </c>
    </row>
    <row r="96" spans="1:3">
      <c r="A96">
        <v>94</v>
      </c>
      <c r="B96" s="1">
        <v>41537.553912037038</v>
      </c>
      <c r="C96">
        <v>481.1</v>
      </c>
    </row>
    <row r="97" spans="1:3">
      <c r="A97">
        <v>95</v>
      </c>
      <c r="B97" s="1">
        <v>41537.554606481484</v>
      </c>
      <c r="C97">
        <v>479.2</v>
      </c>
    </row>
    <row r="98" spans="1:3">
      <c r="A98">
        <v>96</v>
      </c>
      <c r="B98" s="1">
        <v>41537.555300925924</v>
      </c>
      <c r="C98">
        <v>475.6</v>
      </c>
    </row>
    <row r="99" spans="1:3">
      <c r="A99">
        <v>97</v>
      </c>
      <c r="B99" s="1">
        <v>41537.555995370371</v>
      </c>
      <c r="C99">
        <v>476.2</v>
      </c>
    </row>
    <row r="100" spans="1:3">
      <c r="A100">
        <v>98</v>
      </c>
      <c r="B100" s="1">
        <v>41537.556689814817</v>
      </c>
      <c r="C100">
        <v>476.2</v>
      </c>
    </row>
    <row r="101" spans="1:3">
      <c r="A101">
        <v>99</v>
      </c>
      <c r="B101" s="1">
        <v>41537.557384259257</v>
      </c>
      <c r="C101">
        <v>476.2</v>
      </c>
    </row>
    <row r="102" spans="1:3">
      <c r="A102">
        <v>100</v>
      </c>
      <c r="B102" s="1">
        <v>41537.558078703703</v>
      </c>
      <c r="C102">
        <v>485.3</v>
      </c>
    </row>
    <row r="103" spans="1:3">
      <c r="A103">
        <v>101</v>
      </c>
      <c r="B103" s="1">
        <v>41537.55877314815</v>
      </c>
      <c r="C103">
        <v>519.5</v>
      </c>
    </row>
    <row r="104" spans="1:3">
      <c r="A104">
        <v>102</v>
      </c>
      <c r="B104" s="1">
        <v>41537.559467592589</v>
      </c>
      <c r="C104">
        <v>528.70000000000005</v>
      </c>
    </row>
    <row r="105" spans="1:3">
      <c r="A105">
        <v>103</v>
      </c>
      <c r="B105" s="1">
        <v>41537.560162037036</v>
      </c>
      <c r="C105">
        <v>517.1</v>
      </c>
    </row>
    <row r="106" spans="1:3">
      <c r="A106">
        <v>104</v>
      </c>
      <c r="B106" s="1">
        <v>41537.560856481483</v>
      </c>
      <c r="C106">
        <v>514.70000000000005</v>
      </c>
    </row>
    <row r="107" spans="1:3">
      <c r="A107">
        <v>105</v>
      </c>
      <c r="B107" s="1">
        <v>41537.561550925922</v>
      </c>
      <c r="C107">
        <v>504.9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 workbookViewId="0">
      <selection activeCell="B13" sqref="B13"/>
    </sheetView>
  </sheetViews>
  <sheetFormatPr baseColWidth="10" defaultColWidth="8.83203125" defaultRowHeight="14" x14ac:dyDescent="0"/>
  <cols>
    <col min="1" max="1" width="42.33203125" bestFit="1" customWidth="1"/>
    <col min="2" max="2" width="20.5" bestFit="1" customWidth="1"/>
    <col min="3" max="3" width="23.33203125" bestFit="1" customWidth="1"/>
    <col min="4" max="4" width="23.5" bestFit="1" customWidth="1"/>
    <col min="5" max="5" width="23.1640625" bestFit="1" customWidth="1"/>
    <col min="6" max="6" width="34.6640625" bestFit="1" customWidth="1"/>
  </cols>
  <sheetData>
    <row r="1" spans="1:2" ht="15">
      <c r="A1" s="26" t="s">
        <v>8</v>
      </c>
    </row>
    <row r="2" spans="1:2" ht="15">
      <c r="A2" s="26" t="s">
        <v>9</v>
      </c>
    </row>
    <row r="3" spans="1:2" ht="15">
      <c r="A3" s="27">
        <v>41537</v>
      </c>
    </row>
    <row r="5" spans="1:2" ht="15">
      <c r="A5" s="31" t="s">
        <v>10</v>
      </c>
      <c r="B5" s="31"/>
    </row>
    <row r="6" spans="1:2">
      <c r="A6" s="23" t="s">
        <v>11</v>
      </c>
      <c r="B6" s="3">
        <v>420</v>
      </c>
    </row>
    <row r="7" spans="1:2">
      <c r="A7" s="23" t="s">
        <v>12</v>
      </c>
      <c r="B7" s="3">
        <v>400</v>
      </c>
    </row>
    <row r="8" spans="1:2">
      <c r="A8" s="23" t="s">
        <v>13</v>
      </c>
      <c r="B8" s="3">
        <f>B6-B7</f>
        <v>20</v>
      </c>
    </row>
    <row r="9" spans="1:2" ht="16">
      <c r="A9" s="23" t="s">
        <v>25</v>
      </c>
      <c r="B9" s="3">
        <v>2323.732</v>
      </c>
    </row>
    <row r="10" spans="1:2">
      <c r="A10" s="23" t="s">
        <v>20</v>
      </c>
      <c r="B10" s="3">
        <v>8</v>
      </c>
    </row>
    <row r="11" spans="1:2">
      <c r="A11" s="20"/>
      <c r="B11" s="8"/>
    </row>
    <row r="12" spans="1:2" ht="15">
      <c r="A12" s="32" t="s">
        <v>17</v>
      </c>
      <c r="B12" s="32"/>
    </row>
    <row r="13" spans="1:2">
      <c r="A13" s="23" t="s">
        <v>18</v>
      </c>
      <c r="B13" s="3">
        <v>3.2831999999999999</v>
      </c>
    </row>
    <row r="14" spans="1:2">
      <c r="A14" s="23" t="s">
        <v>19</v>
      </c>
      <c r="B14" s="22">
        <f>3/B13</f>
        <v>0.91374269005847952</v>
      </c>
    </row>
    <row r="15" spans="1:2" ht="16">
      <c r="A15" s="23" t="s">
        <v>26</v>
      </c>
      <c r="B15" s="21">
        <f>((B13*B9)/B10)*(1/60)</f>
        <v>15.894326879999999</v>
      </c>
    </row>
    <row r="16" spans="1:2">
      <c r="A16" s="20"/>
      <c r="B16" s="8"/>
    </row>
    <row r="17" spans="1:6">
      <c r="A17" s="20"/>
      <c r="B17" s="8"/>
    </row>
    <row r="18" spans="1:6">
      <c r="A18" s="20"/>
      <c r="B18" s="8"/>
    </row>
    <row r="20" spans="1:6" ht="15">
      <c r="A20" s="31" t="s">
        <v>7</v>
      </c>
      <c r="B20" s="31"/>
      <c r="C20" s="31"/>
      <c r="D20" s="31"/>
      <c r="E20" s="31"/>
      <c r="F20" s="31"/>
    </row>
    <row r="21" spans="1:6">
      <c r="A21" s="24" t="s">
        <v>4</v>
      </c>
      <c r="B21" s="24" t="s">
        <v>5</v>
      </c>
      <c r="C21" s="24" t="s">
        <v>6</v>
      </c>
      <c r="D21" s="24" t="s">
        <v>14</v>
      </c>
      <c r="E21" s="24" t="s">
        <v>15</v>
      </c>
      <c r="F21" s="25" t="s">
        <v>16</v>
      </c>
    </row>
    <row r="22" spans="1:6">
      <c r="A22" s="11">
        <v>0</v>
      </c>
      <c r="B22" s="14">
        <v>41537.52752314815</v>
      </c>
      <c r="C22" s="11">
        <v>667.3</v>
      </c>
      <c r="D22" s="7">
        <f t="shared" ref="D22:D31" si="0">C22-$B$8</f>
        <v>647.29999999999995</v>
      </c>
      <c r="E22" s="18">
        <f>A22/60</f>
        <v>0</v>
      </c>
      <c r="F22" s="11">
        <f t="shared" ref="F22:F45" si="1">-LN((D22-$B$7)/($D$22-$B$7))</f>
        <v>0</v>
      </c>
    </row>
    <row r="23" spans="1:6">
      <c r="A23" s="12">
        <f>A22+1</f>
        <v>1</v>
      </c>
      <c r="B23" s="15">
        <v>41537.528217592589</v>
      </c>
      <c r="C23" s="12">
        <v>630</v>
      </c>
      <c r="D23" s="9">
        <f t="shared" si="0"/>
        <v>610</v>
      </c>
      <c r="E23" s="17">
        <f t="shared" ref="E23:E45" si="2">A23/60</f>
        <v>1.6666666666666666E-2</v>
      </c>
      <c r="F23" s="12">
        <f t="shared" si="1"/>
        <v>0.16349464380990167</v>
      </c>
    </row>
    <row r="24" spans="1:6">
      <c r="A24" s="12">
        <f t="shared" ref="A24:A45" si="3">A23+1</f>
        <v>2</v>
      </c>
      <c r="B24" s="15">
        <v>41537.528912037036</v>
      </c>
      <c r="C24" s="12">
        <v>605</v>
      </c>
      <c r="D24" s="9">
        <f t="shared" si="0"/>
        <v>585</v>
      </c>
      <c r="E24" s="17">
        <f t="shared" si="2"/>
        <v>3.3333333333333333E-2</v>
      </c>
      <c r="F24" s="12">
        <f t="shared" si="1"/>
        <v>0.29024634944904554</v>
      </c>
    </row>
    <row r="25" spans="1:6">
      <c r="A25" s="12">
        <f t="shared" si="3"/>
        <v>3</v>
      </c>
      <c r="B25" s="15">
        <v>41537.529606481483</v>
      </c>
      <c r="C25" s="12">
        <v>603.20000000000005</v>
      </c>
      <c r="D25" s="9">
        <f t="shared" si="0"/>
        <v>583.20000000000005</v>
      </c>
      <c r="E25" s="17">
        <f t="shared" si="2"/>
        <v>0.05</v>
      </c>
      <c r="F25" s="12">
        <f t="shared" si="1"/>
        <v>0.3000237222873402</v>
      </c>
    </row>
    <row r="26" spans="1:6">
      <c r="A26" s="12">
        <f t="shared" si="3"/>
        <v>4</v>
      </c>
      <c r="B26" s="15">
        <v>41537.530300925922</v>
      </c>
      <c r="C26" s="12">
        <v>589.70000000000005</v>
      </c>
      <c r="D26" s="9">
        <f t="shared" si="0"/>
        <v>569.70000000000005</v>
      </c>
      <c r="E26" s="17">
        <f t="shared" si="2"/>
        <v>6.6666666666666666E-2</v>
      </c>
      <c r="F26" s="12">
        <f t="shared" si="1"/>
        <v>0.3765700022871894</v>
      </c>
    </row>
    <row r="27" spans="1:6">
      <c r="A27" s="12">
        <f t="shared" si="3"/>
        <v>5</v>
      </c>
      <c r="B27" s="15">
        <v>41537.530995370369</v>
      </c>
      <c r="C27" s="12">
        <v>582.4</v>
      </c>
      <c r="D27" s="9">
        <f t="shared" si="0"/>
        <v>562.4</v>
      </c>
      <c r="E27" s="17">
        <f t="shared" si="2"/>
        <v>8.3333333333333329E-2</v>
      </c>
      <c r="F27" s="12">
        <f t="shared" si="1"/>
        <v>0.42053974679979295</v>
      </c>
    </row>
    <row r="28" spans="1:6">
      <c r="A28" s="12">
        <f t="shared" si="3"/>
        <v>6</v>
      </c>
      <c r="B28" s="15">
        <v>41537.531689814816</v>
      </c>
      <c r="C28" s="12">
        <v>575.70000000000005</v>
      </c>
      <c r="D28" s="9">
        <f t="shared" si="0"/>
        <v>555.70000000000005</v>
      </c>
      <c r="E28" s="17">
        <f t="shared" si="2"/>
        <v>0.1</v>
      </c>
      <c r="F28" s="12">
        <f t="shared" si="1"/>
        <v>0.46267109568741732</v>
      </c>
    </row>
    <row r="29" spans="1:6">
      <c r="A29" s="12">
        <f t="shared" si="3"/>
        <v>7</v>
      </c>
      <c r="B29" s="15">
        <v>41537.532384259262</v>
      </c>
      <c r="C29" s="12">
        <v>564.70000000000005</v>
      </c>
      <c r="D29" s="9">
        <f t="shared" si="0"/>
        <v>544.70000000000005</v>
      </c>
      <c r="E29" s="17">
        <f t="shared" si="2"/>
        <v>0.11666666666666667</v>
      </c>
      <c r="F29" s="12">
        <f t="shared" si="1"/>
        <v>0.53593954088993179</v>
      </c>
    </row>
    <row r="30" spans="1:6">
      <c r="A30" s="12">
        <f t="shared" si="3"/>
        <v>8</v>
      </c>
      <c r="B30" s="15">
        <v>41537.533078703702</v>
      </c>
      <c r="C30" s="12">
        <v>557.4</v>
      </c>
      <c r="D30" s="9">
        <f t="shared" si="0"/>
        <v>537.4</v>
      </c>
      <c r="E30" s="17">
        <f t="shared" si="2"/>
        <v>0.13333333333333333</v>
      </c>
      <c r="F30" s="12">
        <f t="shared" si="1"/>
        <v>0.58770579473912155</v>
      </c>
    </row>
    <row r="31" spans="1:6">
      <c r="A31" s="12">
        <f t="shared" si="3"/>
        <v>9</v>
      </c>
      <c r="B31" s="15">
        <v>41537.533773148149</v>
      </c>
      <c r="C31" s="12">
        <v>549.5</v>
      </c>
      <c r="D31" s="9">
        <f t="shared" si="0"/>
        <v>529.5</v>
      </c>
      <c r="E31" s="17">
        <f t="shared" si="2"/>
        <v>0.15</v>
      </c>
      <c r="F31" s="12">
        <f t="shared" si="1"/>
        <v>0.64692129338777804</v>
      </c>
    </row>
    <row r="32" spans="1:6">
      <c r="A32" s="12">
        <f t="shared" si="3"/>
        <v>10</v>
      </c>
      <c r="B32" s="15">
        <v>41537.534467592595</v>
      </c>
      <c r="C32" s="12">
        <v>551.9</v>
      </c>
      <c r="D32" s="9">
        <f t="shared" ref="D32:D45" si="4">C32-$B$8</f>
        <v>531.9</v>
      </c>
      <c r="E32" s="17">
        <f t="shared" si="2"/>
        <v>0.16666666666666666</v>
      </c>
      <c r="F32" s="12">
        <f t="shared" si="1"/>
        <v>0.62855811480410151</v>
      </c>
    </row>
    <row r="33" spans="1:6">
      <c r="A33" s="12">
        <f t="shared" si="3"/>
        <v>11</v>
      </c>
      <c r="B33" s="15">
        <v>41537.535162037035</v>
      </c>
      <c r="C33" s="12">
        <v>551.9</v>
      </c>
      <c r="D33" s="9">
        <f t="shared" si="4"/>
        <v>531.9</v>
      </c>
      <c r="E33" s="17">
        <f t="shared" si="2"/>
        <v>0.18333333333333332</v>
      </c>
      <c r="F33" s="12">
        <f t="shared" si="1"/>
        <v>0.62855811480410151</v>
      </c>
    </row>
    <row r="34" spans="1:6">
      <c r="A34" s="12">
        <f t="shared" si="3"/>
        <v>12</v>
      </c>
      <c r="B34" s="15">
        <v>41537.535856481481</v>
      </c>
      <c r="C34" s="12">
        <v>552.5</v>
      </c>
      <c r="D34" s="9">
        <f t="shared" si="4"/>
        <v>532.5</v>
      </c>
      <c r="E34" s="17">
        <f t="shared" si="2"/>
        <v>0.2</v>
      </c>
      <c r="F34" s="12">
        <f t="shared" si="1"/>
        <v>0.62401952910109337</v>
      </c>
    </row>
    <row r="35" spans="1:6">
      <c r="A35" s="12">
        <f t="shared" si="3"/>
        <v>13</v>
      </c>
      <c r="B35" s="15">
        <v>41537.536550925928</v>
      </c>
      <c r="C35" s="12">
        <v>549.5</v>
      </c>
      <c r="D35" s="9">
        <f t="shared" si="4"/>
        <v>529.5</v>
      </c>
      <c r="E35" s="17">
        <f t="shared" si="2"/>
        <v>0.21666666666666667</v>
      </c>
      <c r="F35" s="12">
        <f t="shared" si="1"/>
        <v>0.64692129338777804</v>
      </c>
    </row>
    <row r="36" spans="1:6">
      <c r="A36" s="12">
        <f t="shared" si="3"/>
        <v>14</v>
      </c>
      <c r="B36" s="15">
        <v>41537.537245370368</v>
      </c>
      <c r="C36" s="12">
        <v>547.6</v>
      </c>
      <c r="D36" s="9">
        <f t="shared" si="4"/>
        <v>527.6</v>
      </c>
      <c r="E36" s="17">
        <f t="shared" si="2"/>
        <v>0.23333333333333334</v>
      </c>
      <c r="F36" s="12">
        <f t="shared" si="1"/>
        <v>0.66170180361668074</v>
      </c>
    </row>
    <row r="37" spans="1:6">
      <c r="A37" s="12">
        <f t="shared" si="3"/>
        <v>15</v>
      </c>
      <c r="B37" s="15">
        <v>41537.537939814814</v>
      </c>
      <c r="C37" s="12">
        <v>547</v>
      </c>
      <c r="D37" s="9">
        <f t="shared" si="4"/>
        <v>527</v>
      </c>
      <c r="E37" s="17">
        <f t="shared" si="2"/>
        <v>0.25</v>
      </c>
      <c r="F37" s="12">
        <f t="shared" si="1"/>
        <v>0.66641508806877914</v>
      </c>
    </row>
    <row r="38" spans="1:6">
      <c r="A38" s="12">
        <f t="shared" si="3"/>
        <v>16</v>
      </c>
      <c r="B38" s="15">
        <v>41537.538634259261</v>
      </c>
      <c r="C38" s="12">
        <v>530.5</v>
      </c>
      <c r="D38" s="9">
        <f t="shared" si="4"/>
        <v>510.5</v>
      </c>
      <c r="E38" s="17">
        <f t="shared" si="2"/>
        <v>0.26666666666666666</v>
      </c>
      <c r="F38" s="12">
        <f t="shared" si="1"/>
        <v>0.80558665356956283</v>
      </c>
    </row>
    <row r="39" spans="1:6">
      <c r="A39" s="12">
        <f t="shared" si="3"/>
        <v>17</v>
      </c>
      <c r="B39" s="15">
        <v>41537.5393287037</v>
      </c>
      <c r="C39" s="12">
        <v>525.6</v>
      </c>
      <c r="D39" s="9">
        <f t="shared" si="4"/>
        <v>505.6</v>
      </c>
      <c r="E39" s="17">
        <f t="shared" si="2"/>
        <v>0.28333333333333333</v>
      </c>
      <c r="F39" s="12">
        <f t="shared" si="1"/>
        <v>0.85094380325520902</v>
      </c>
    </row>
    <row r="40" spans="1:6">
      <c r="A40" s="12">
        <f t="shared" si="3"/>
        <v>18</v>
      </c>
      <c r="B40" s="15">
        <v>41537.540023148147</v>
      </c>
      <c r="C40" s="12">
        <v>518.9</v>
      </c>
      <c r="D40" s="9">
        <f t="shared" si="4"/>
        <v>498.9</v>
      </c>
      <c r="E40" s="17">
        <f t="shared" si="2"/>
        <v>0.3</v>
      </c>
      <c r="F40" s="12">
        <f t="shared" si="1"/>
        <v>0.91649293589870418</v>
      </c>
    </row>
    <row r="41" spans="1:6">
      <c r="A41" s="12">
        <f t="shared" si="3"/>
        <v>19</v>
      </c>
      <c r="B41" s="15">
        <v>41537.540717592594</v>
      </c>
      <c r="C41" s="12">
        <v>514</v>
      </c>
      <c r="D41" s="9">
        <f t="shared" si="4"/>
        <v>494</v>
      </c>
      <c r="E41" s="17">
        <f t="shared" si="2"/>
        <v>0.31666666666666665</v>
      </c>
      <c r="F41" s="12">
        <f t="shared" si="1"/>
        <v>0.96730739225736651</v>
      </c>
    </row>
    <row r="42" spans="1:6">
      <c r="A42" s="12">
        <f t="shared" si="3"/>
        <v>20</v>
      </c>
      <c r="B42" s="15">
        <v>41537.541412037041</v>
      </c>
      <c r="C42" s="12">
        <v>506.7</v>
      </c>
      <c r="D42" s="9">
        <f t="shared" si="4"/>
        <v>486.7</v>
      </c>
      <c r="E42" s="17">
        <f t="shared" si="2"/>
        <v>0.33333333333333331</v>
      </c>
      <c r="F42" s="12">
        <f t="shared" si="1"/>
        <v>1.0481482907408743</v>
      </c>
    </row>
    <row r="43" spans="1:6">
      <c r="A43" s="12">
        <f t="shared" si="3"/>
        <v>21</v>
      </c>
      <c r="B43" s="15">
        <v>41537.54210648148</v>
      </c>
      <c r="C43" s="12">
        <v>498.8</v>
      </c>
      <c r="D43" s="9">
        <f t="shared" si="4"/>
        <v>478.8</v>
      </c>
      <c r="E43" s="17">
        <f t="shared" si="2"/>
        <v>0.35</v>
      </c>
      <c r="F43" s="12">
        <f t="shared" si="1"/>
        <v>1.1436891776635367</v>
      </c>
    </row>
    <row r="44" spans="1:6">
      <c r="A44" s="12">
        <f t="shared" si="3"/>
        <v>22</v>
      </c>
      <c r="B44" s="15">
        <v>41537.542800925927</v>
      </c>
      <c r="C44" s="12">
        <v>489.6</v>
      </c>
      <c r="D44" s="9">
        <f t="shared" si="4"/>
        <v>469.6</v>
      </c>
      <c r="E44" s="17">
        <f t="shared" si="2"/>
        <v>0.36666666666666664</v>
      </c>
      <c r="F44" s="12">
        <f t="shared" si="1"/>
        <v>1.2678376071869961</v>
      </c>
    </row>
    <row r="45" spans="1:6">
      <c r="A45" s="13">
        <f t="shared" si="3"/>
        <v>23</v>
      </c>
      <c r="B45" s="16">
        <v>41537.543495370373</v>
      </c>
      <c r="C45" s="13">
        <v>484.7</v>
      </c>
      <c r="D45" s="10">
        <f t="shared" si="4"/>
        <v>464.7</v>
      </c>
      <c r="E45" s="19">
        <f t="shared" si="2"/>
        <v>0.38333333333333336</v>
      </c>
      <c r="F45" s="13">
        <f t="shared" si="1"/>
        <v>1.3408409730205155</v>
      </c>
    </row>
  </sheetData>
  <mergeCells count="3">
    <mergeCell ref="A5:B5"/>
    <mergeCell ref="A20:F20"/>
    <mergeCell ref="A12:B12"/>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workbookViewId="0">
      <selection activeCell="D12" sqref="D12"/>
    </sheetView>
  </sheetViews>
  <sheetFormatPr baseColWidth="10" defaultColWidth="8.83203125" defaultRowHeight="14" x14ac:dyDescent="0"/>
  <cols>
    <col min="1" max="1" width="25.1640625" bestFit="1" customWidth="1"/>
    <col min="2" max="2" width="20.5" bestFit="1" customWidth="1"/>
    <col min="3" max="3" width="23.33203125" bestFit="1" customWidth="1"/>
    <col min="4" max="4" width="23.5" bestFit="1" customWidth="1"/>
  </cols>
  <sheetData>
    <row r="1" spans="1:4">
      <c r="A1" s="4" t="s">
        <v>8</v>
      </c>
    </row>
    <row r="2" spans="1:4">
      <c r="A2" s="4" t="s">
        <v>9</v>
      </c>
    </row>
    <row r="3" spans="1:4">
      <c r="A3" s="5">
        <v>41537</v>
      </c>
    </row>
    <row r="5" spans="1:4">
      <c r="A5" s="33" t="s">
        <v>10</v>
      </c>
      <c r="B5" s="33"/>
    </row>
    <row r="6" spans="1:4">
      <c r="A6" s="2" t="s">
        <v>11</v>
      </c>
      <c r="B6" s="3">
        <v>420</v>
      </c>
    </row>
    <row r="7" spans="1:4">
      <c r="A7" s="2" t="s">
        <v>12</v>
      </c>
      <c r="B7" s="3">
        <v>400</v>
      </c>
    </row>
    <row r="8" spans="1:4">
      <c r="A8" s="2" t="s">
        <v>13</v>
      </c>
      <c r="B8" s="3">
        <f>B6-B7</f>
        <v>20</v>
      </c>
    </row>
    <row r="10" spans="1:4">
      <c r="A10" s="34" t="s">
        <v>7</v>
      </c>
      <c r="B10" s="34"/>
      <c r="C10" s="34"/>
      <c r="D10" s="34"/>
    </row>
    <row r="11" spans="1:4">
      <c r="A11" s="6" t="s">
        <v>4</v>
      </c>
      <c r="B11" s="6" t="s">
        <v>5</v>
      </c>
      <c r="C11" s="6" t="s">
        <v>6</v>
      </c>
      <c r="D11" s="6" t="s">
        <v>14</v>
      </c>
    </row>
    <row r="12" spans="1:4">
      <c r="A12">
        <v>1</v>
      </c>
      <c r="B12" s="1">
        <v>41537.489328703705</v>
      </c>
      <c r="C12">
        <v>631.9</v>
      </c>
      <c r="D12">
        <f>C12-$B$8</f>
        <v>611.9</v>
      </c>
    </row>
    <row r="13" spans="1:4">
      <c r="A13">
        <v>2</v>
      </c>
      <c r="B13" s="1">
        <v>41537.490023148152</v>
      </c>
      <c r="C13">
        <v>629.4</v>
      </c>
      <c r="D13">
        <f t="shared" ref="D13:D76" si="0">C13-$B$8</f>
        <v>609.4</v>
      </c>
    </row>
    <row r="14" spans="1:4">
      <c r="A14">
        <v>3</v>
      </c>
      <c r="B14" s="1">
        <v>41537.490717592591</v>
      </c>
      <c r="C14">
        <v>461.5</v>
      </c>
      <c r="D14">
        <f t="shared" si="0"/>
        <v>441.5</v>
      </c>
    </row>
    <row r="15" spans="1:4">
      <c r="A15">
        <v>4</v>
      </c>
      <c r="B15" s="1">
        <v>41537.491412037038</v>
      </c>
      <c r="C15">
        <v>446.3</v>
      </c>
      <c r="D15">
        <f t="shared" si="0"/>
        <v>426.3</v>
      </c>
    </row>
    <row r="16" spans="1:4">
      <c r="A16">
        <v>5</v>
      </c>
      <c r="B16" s="1">
        <v>41537.492106481484</v>
      </c>
      <c r="C16">
        <v>437.7</v>
      </c>
      <c r="D16">
        <f t="shared" si="0"/>
        <v>417.7</v>
      </c>
    </row>
    <row r="17" spans="1:4">
      <c r="A17">
        <v>6</v>
      </c>
      <c r="B17" s="1">
        <v>41537.492800925924</v>
      </c>
      <c r="C17">
        <v>437.7</v>
      </c>
      <c r="D17">
        <f t="shared" si="0"/>
        <v>417.7</v>
      </c>
    </row>
    <row r="18" spans="1:4">
      <c r="A18">
        <v>7</v>
      </c>
      <c r="B18" s="1">
        <v>41537.493495370371</v>
      </c>
      <c r="C18">
        <v>451.2</v>
      </c>
      <c r="D18">
        <f t="shared" si="0"/>
        <v>431.2</v>
      </c>
    </row>
    <row r="19" spans="1:4">
      <c r="A19">
        <v>8</v>
      </c>
      <c r="B19" s="1">
        <v>41537.494189814817</v>
      </c>
      <c r="C19">
        <v>817.5</v>
      </c>
      <c r="D19">
        <f t="shared" si="0"/>
        <v>797.5</v>
      </c>
    </row>
    <row r="20" spans="1:4">
      <c r="A20">
        <v>9</v>
      </c>
      <c r="B20" s="1">
        <v>41537.494884259257</v>
      </c>
      <c r="C20">
        <v>678.3</v>
      </c>
      <c r="D20">
        <f t="shared" si="0"/>
        <v>658.3</v>
      </c>
    </row>
    <row r="21" spans="1:4">
      <c r="A21">
        <v>10</v>
      </c>
      <c r="B21" s="1">
        <v>41537.495578703703</v>
      </c>
      <c r="C21">
        <v>541.5</v>
      </c>
      <c r="D21">
        <f t="shared" si="0"/>
        <v>521.5</v>
      </c>
    </row>
    <row r="22" spans="1:4">
      <c r="A22">
        <v>11</v>
      </c>
      <c r="B22" s="1">
        <v>41537.49627314815</v>
      </c>
      <c r="C22">
        <v>618.4</v>
      </c>
      <c r="D22">
        <f t="shared" si="0"/>
        <v>598.4</v>
      </c>
    </row>
    <row r="23" spans="1:4">
      <c r="A23">
        <v>12</v>
      </c>
      <c r="B23" s="1">
        <v>41537.496967592589</v>
      </c>
      <c r="C23">
        <v>503.1</v>
      </c>
      <c r="D23">
        <f t="shared" si="0"/>
        <v>483.1</v>
      </c>
    </row>
    <row r="24" spans="1:4">
      <c r="A24">
        <v>13</v>
      </c>
      <c r="B24" s="1">
        <v>41537.497662037036</v>
      </c>
      <c r="C24">
        <v>498.8</v>
      </c>
      <c r="D24">
        <f t="shared" si="0"/>
        <v>478.8</v>
      </c>
    </row>
    <row r="25" spans="1:4">
      <c r="A25">
        <v>14</v>
      </c>
      <c r="B25" s="1">
        <v>41537.498356481483</v>
      </c>
      <c r="C25">
        <v>498.8</v>
      </c>
      <c r="D25">
        <f t="shared" si="0"/>
        <v>478.8</v>
      </c>
    </row>
    <row r="26" spans="1:4">
      <c r="A26">
        <v>15</v>
      </c>
      <c r="B26" s="1">
        <v>41537.499050925922</v>
      </c>
      <c r="C26">
        <v>540.9</v>
      </c>
      <c r="D26">
        <f t="shared" si="0"/>
        <v>520.9</v>
      </c>
    </row>
    <row r="27" spans="1:4">
      <c r="A27">
        <v>16</v>
      </c>
      <c r="B27" s="1">
        <v>41537.499745370369</v>
      </c>
      <c r="C27">
        <v>538.5</v>
      </c>
      <c r="D27">
        <f t="shared" si="0"/>
        <v>518.5</v>
      </c>
    </row>
    <row r="28" spans="1:4">
      <c r="A28">
        <v>17</v>
      </c>
      <c r="B28" s="1">
        <v>41537.500439814816</v>
      </c>
      <c r="C28">
        <v>583.6</v>
      </c>
      <c r="D28">
        <f t="shared" si="0"/>
        <v>563.6</v>
      </c>
    </row>
    <row r="29" spans="1:4">
      <c r="A29">
        <v>18</v>
      </c>
      <c r="B29" s="1">
        <v>41537.501134259262</v>
      </c>
      <c r="C29">
        <v>522.6</v>
      </c>
      <c r="D29">
        <f t="shared" si="0"/>
        <v>502.6</v>
      </c>
    </row>
    <row r="30" spans="1:4">
      <c r="A30">
        <v>19</v>
      </c>
      <c r="B30" s="1">
        <v>41537.501828703702</v>
      </c>
      <c r="C30">
        <v>506.7</v>
      </c>
      <c r="D30">
        <f t="shared" si="0"/>
        <v>486.7</v>
      </c>
    </row>
    <row r="31" spans="1:4">
      <c r="A31">
        <v>20</v>
      </c>
      <c r="B31" s="1">
        <v>41537.502523148149</v>
      </c>
      <c r="C31">
        <v>1221.5999999999999</v>
      </c>
      <c r="D31">
        <f t="shared" si="0"/>
        <v>1201.5999999999999</v>
      </c>
    </row>
    <row r="32" spans="1:4">
      <c r="A32">
        <v>21</v>
      </c>
      <c r="B32" s="1">
        <v>41537.503217592595</v>
      </c>
      <c r="C32">
        <v>605</v>
      </c>
      <c r="D32">
        <f t="shared" si="0"/>
        <v>585</v>
      </c>
    </row>
    <row r="33" spans="1:4">
      <c r="A33">
        <v>22</v>
      </c>
      <c r="B33" s="1">
        <v>41537.503912037035</v>
      </c>
      <c r="C33">
        <v>607.4</v>
      </c>
      <c r="D33">
        <f t="shared" si="0"/>
        <v>587.4</v>
      </c>
    </row>
    <row r="34" spans="1:4">
      <c r="A34">
        <v>23</v>
      </c>
      <c r="B34" s="1">
        <v>41537.504606481481</v>
      </c>
      <c r="C34">
        <v>583</v>
      </c>
      <c r="D34">
        <f t="shared" si="0"/>
        <v>563</v>
      </c>
    </row>
    <row r="35" spans="1:4">
      <c r="A35">
        <v>24</v>
      </c>
      <c r="B35" s="1">
        <v>41537.505300925928</v>
      </c>
      <c r="C35">
        <v>578.1</v>
      </c>
      <c r="D35">
        <f t="shared" si="0"/>
        <v>558.1</v>
      </c>
    </row>
    <row r="36" spans="1:4">
      <c r="A36">
        <v>25</v>
      </c>
      <c r="B36" s="1">
        <v>41537.505995370368</v>
      </c>
      <c r="C36">
        <v>576.9</v>
      </c>
      <c r="D36">
        <f t="shared" si="0"/>
        <v>556.9</v>
      </c>
    </row>
    <row r="37" spans="1:4">
      <c r="A37">
        <v>26</v>
      </c>
      <c r="B37" s="1">
        <v>41537.506689814814</v>
      </c>
      <c r="C37">
        <v>569.6</v>
      </c>
      <c r="D37">
        <f t="shared" si="0"/>
        <v>549.6</v>
      </c>
    </row>
    <row r="38" spans="1:4">
      <c r="A38">
        <v>27</v>
      </c>
      <c r="B38" s="1">
        <v>41537.507384259261</v>
      </c>
      <c r="C38">
        <v>574.5</v>
      </c>
      <c r="D38">
        <f t="shared" si="0"/>
        <v>554.5</v>
      </c>
    </row>
    <row r="39" spans="1:4">
      <c r="A39">
        <v>28</v>
      </c>
      <c r="B39" s="1">
        <v>41537.5080787037</v>
      </c>
      <c r="C39">
        <v>586.70000000000005</v>
      </c>
      <c r="D39">
        <f t="shared" si="0"/>
        <v>566.70000000000005</v>
      </c>
    </row>
    <row r="40" spans="1:4">
      <c r="A40">
        <v>29</v>
      </c>
      <c r="B40" s="1">
        <v>41537.508773148147</v>
      </c>
      <c r="C40">
        <v>591.6</v>
      </c>
      <c r="D40">
        <f t="shared" si="0"/>
        <v>571.6</v>
      </c>
    </row>
    <row r="41" spans="1:4">
      <c r="A41">
        <v>30</v>
      </c>
      <c r="B41" s="1">
        <v>41537.509467592594</v>
      </c>
      <c r="C41">
        <v>590.4</v>
      </c>
      <c r="D41">
        <f t="shared" si="0"/>
        <v>570.4</v>
      </c>
    </row>
    <row r="42" spans="1:4">
      <c r="A42">
        <v>31</v>
      </c>
      <c r="B42" s="1">
        <v>41537.510162037041</v>
      </c>
      <c r="C42">
        <v>587.29999999999995</v>
      </c>
      <c r="D42">
        <f t="shared" si="0"/>
        <v>567.29999999999995</v>
      </c>
    </row>
    <row r="43" spans="1:4">
      <c r="A43">
        <v>32</v>
      </c>
      <c r="B43" s="1">
        <v>41537.51085648148</v>
      </c>
      <c r="C43">
        <v>576.29999999999995</v>
      </c>
      <c r="D43">
        <f t="shared" si="0"/>
        <v>556.29999999999995</v>
      </c>
    </row>
    <row r="44" spans="1:4">
      <c r="A44">
        <v>33</v>
      </c>
      <c r="B44" s="1">
        <v>41537.511550925927</v>
      </c>
      <c r="C44">
        <v>572.6</v>
      </c>
      <c r="D44">
        <f t="shared" si="0"/>
        <v>552.6</v>
      </c>
    </row>
    <row r="45" spans="1:4">
      <c r="A45">
        <v>34</v>
      </c>
      <c r="B45" s="1">
        <v>41537.512245370373</v>
      </c>
      <c r="C45">
        <v>571.4</v>
      </c>
      <c r="D45">
        <f t="shared" si="0"/>
        <v>551.4</v>
      </c>
    </row>
    <row r="46" spans="1:4">
      <c r="A46">
        <v>35</v>
      </c>
      <c r="B46" s="1">
        <v>41537.512939814813</v>
      </c>
      <c r="C46">
        <v>573.29999999999995</v>
      </c>
      <c r="D46">
        <f t="shared" si="0"/>
        <v>553.29999999999995</v>
      </c>
    </row>
    <row r="47" spans="1:4">
      <c r="A47">
        <v>36</v>
      </c>
      <c r="B47" s="1">
        <v>41537.51363425926</v>
      </c>
      <c r="C47">
        <v>567.79999999999995</v>
      </c>
      <c r="D47">
        <f t="shared" si="0"/>
        <v>547.79999999999995</v>
      </c>
    </row>
    <row r="48" spans="1:4">
      <c r="A48">
        <v>37</v>
      </c>
      <c r="B48" s="1">
        <v>41537.514328703706</v>
      </c>
      <c r="C48">
        <v>560.4</v>
      </c>
      <c r="D48">
        <f t="shared" si="0"/>
        <v>540.4</v>
      </c>
    </row>
    <row r="49" spans="1:4">
      <c r="A49">
        <v>38</v>
      </c>
      <c r="B49" s="1">
        <v>41537.515023148146</v>
      </c>
      <c r="C49">
        <v>557.4</v>
      </c>
      <c r="D49">
        <f t="shared" si="0"/>
        <v>537.4</v>
      </c>
    </row>
    <row r="50" spans="1:4">
      <c r="A50">
        <v>39</v>
      </c>
      <c r="B50" s="1">
        <v>41537.515717592592</v>
      </c>
      <c r="C50">
        <v>555.6</v>
      </c>
      <c r="D50">
        <f t="shared" si="0"/>
        <v>535.6</v>
      </c>
    </row>
    <row r="51" spans="1:4">
      <c r="A51">
        <v>40</v>
      </c>
      <c r="B51" s="1">
        <v>41537.516412037039</v>
      </c>
      <c r="C51">
        <v>556.79999999999995</v>
      </c>
      <c r="D51">
        <f t="shared" si="0"/>
        <v>536.79999999999995</v>
      </c>
    </row>
    <row r="52" spans="1:4">
      <c r="A52">
        <v>41</v>
      </c>
      <c r="B52" s="1">
        <v>41537.517106481479</v>
      </c>
      <c r="C52">
        <v>550.70000000000005</v>
      </c>
      <c r="D52">
        <f t="shared" si="0"/>
        <v>530.70000000000005</v>
      </c>
    </row>
    <row r="53" spans="1:4">
      <c r="A53">
        <v>42</v>
      </c>
      <c r="B53" s="1">
        <v>41537.517800925925</v>
      </c>
      <c r="C53">
        <v>548.79999999999995</v>
      </c>
      <c r="D53">
        <f t="shared" si="0"/>
        <v>528.79999999999995</v>
      </c>
    </row>
    <row r="54" spans="1:4">
      <c r="A54">
        <v>43</v>
      </c>
      <c r="B54" s="1">
        <v>41537.518495370372</v>
      </c>
      <c r="C54">
        <v>549.5</v>
      </c>
      <c r="D54">
        <f t="shared" si="0"/>
        <v>529.5</v>
      </c>
    </row>
    <row r="55" spans="1:4">
      <c r="A55">
        <v>44</v>
      </c>
      <c r="B55" s="1">
        <v>41537.519189814811</v>
      </c>
      <c r="C55">
        <v>548.79999999999995</v>
      </c>
      <c r="D55">
        <f t="shared" si="0"/>
        <v>528.79999999999995</v>
      </c>
    </row>
    <row r="56" spans="1:4">
      <c r="A56">
        <v>45</v>
      </c>
      <c r="B56" s="1">
        <v>41537.519884259258</v>
      </c>
      <c r="C56">
        <v>549.5</v>
      </c>
      <c r="D56">
        <f t="shared" si="0"/>
        <v>529.5</v>
      </c>
    </row>
    <row r="57" spans="1:4">
      <c r="A57">
        <v>46</v>
      </c>
      <c r="B57" s="1">
        <v>41537.520578703705</v>
      </c>
      <c r="C57">
        <v>547.6</v>
      </c>
      <c r="D57">
        <f t="shared" si="0"/>
        <v>527.6</v>
      </c>
    </row>
    <row r="58" spans="1:4">
      <c r="A58">
        <v>47</v>
      </c>
      <c r="B58" s="1">
        <v>41537.521273148152</v>
      </c>
      <c r="C58">
        <v>546.4</v>
      </c>
      <c r="D58">
        <f t="shared" si="0"/>
        <v>526.4</v>
      </c>
    </row>
    <row r="59" spans="1:4">
      <c r="A59">
        <v>48</v>
      </c>
      <c r="B59" s="1">
        <v>41537.521967592591</v>
      </c>
      <c r="C59">
        <v>548.20000000000005</v>
      </c>
      <c r="D59">
        <f t="shared" si="0"/>
        <v>528.20000000000005</v>
      </c>
    </row>
    <row r="60" spans="1:4">
      <c r="A60">
        <v>49</v>
      </c>
      <c r="B60" s="1">
        <v>41537.522662037038</v>
      </c>
      <c r="C60">
        <v>552.5</v>
      </c>
      <c r="D60">
        <f t="shared" si="0"/>
        <v>532.5</v>
      </c>
    </row>
    <row r="61" spans="1:4">
      <c r="A61">
        <v>50</v>
      </c>
      <c r="B61" s="1">
        <v>41537.523356481484</v>
      </c>
      <c r="C61">
        <v>573.9</v>
      </c>
      <c r="D61">
        <f t="shared" si="0"/>
        <v>553.9</v>
      </c>
    </row>
    <row r="62" spans="1:4">
      <c r="A62">
        <v>51</v>
      </c>
      <c r="B62" s="1">
        <v>41537.524050925924</v>
      </c>
      <c r="C62">
        <v>581.20000000000005</v>
      </c>
      <c r="D62">
        <f t="shared" si="0"/>
        <v>561.20000000000005</v>
      </c>
    </row>
    <row r="63" spans="1:4">
      <c r="A63">
        <v>52</v>
      </c>
      <c r="B63" s="1">
        <v>41537.524745370371</v>
      </c>
      <c r="C63">
        <v>575.70000000000005</v>
      </c>
      <c r="D63">
        <f t="shared" si="0"/>
        <v>555.70000000000005</v>
      </c>
    </row>
    <row r="64" spans="1:4">
      <c r="A64">
        <v>53</v>
      </c>
      <c r="B64" s="1">
        <v>41537.525439814817</v>
      </c>
      <c r="C64">
        <v>564.1</v>
      </c>
      <c r="D64">
        <f t="shared" si="0"/>
        <v>544.1</v>
      </c>
    </row>
    <row r="65" spans="1:4">
      <c r="A65">
        <v>54</v>
      </c>
      <c r="B65" s="1">
        <v>41537.526134259257</v>
      </c>
      <c r="C65">
        <v>556.79999999999995</v>
      </c>
      <c r="D65">
        <f t="shared" si="0"/>
        <v>536.79999999999995</v>
      </c>
    </row>
    <row r="66" spans="1:4">
      <c r="A66">
        <v>55</v>
      </c>
      <c r="B66" s="1">
        <v>41537.526828703703</v>
      </c>
      <c r="C66">
        <v>769.2</v>
      </c>
      <c r="D66">
        <f t="shared" si="0"/>
        <v>749.2</v>
      </c>
    </row>
    <row r="67" spans="1:4">
      <c r="A67">
        <v>56</v>
      </c>
      <c r="B67" s="1">
        <v>41537.52752314815</v>
      </c>
      <c r="C67">
        <v>667.3</v>
      </c>
      <c r="D67">
        <f t="shared" si="0"/>
        <v>647.29999999999995</v>
      </c>
    </row>
    <row r="68" spans="1:4">
      <c r="A68">
        <v>57</v>
      </c>
      <c r="B68" s="1">
        <v>41537.528217592589</v>
      </c>
      <c r="C68">
        <v>630</v>
      </c>
      <c r="D68">
        <f t="shared" si="0"/>
        <v>610</v>
      </c>
    </row>
    <row r="69" spans="1:4">
      <c r="A69">
        <v>58</v>
      </c>
      <c r="B69" s="1">
        <v>41537.528912037036</v>
      </c>
      <c r="C69">
        <v>605</v>
      </c>
      <c r="D69">
        <f t="shared" si="0"/>
        <v>585</v>
      </c>
    </row>
    <row r="70" spans="1:4">
      <c r="A70">
        <v>59</v>
      </c>
      <c r="B70" s="1">
        <v>41537.529606481483</v>
      </c>
      <c r="C70">
        <v>603.20000000000005</v>
      </c>
      <c r="D70">
        <f t="shared" si="0"/>
        <v>583.20000000000005</v>
      </c>
    </row>
    <row r="71" spans="1:4">
      <c r="A71">
        <v>60</v>
      </c>
      <c r="B71" s="1">
        <v>41537.530300925922</v>
      </c>
      <c r="C71">
        <v>589.70000000000005</v>
      </c>
      <c r="D71">
        <f t="shared" si="0"/>
        <v>569.70000000000005</v>
      </c>
    </row>
    <row r="72" spans="1:4">
      <c r="A72">
        <v>61</v>
      </c>
      <c r="B72" s="1">
        <v>41537.530995370369</v>
      </c>
      <c r="C72">
        <v>582.4</v>
      </c>
      <c r="D72">
        <f t="shared" si="0"/>
        <v>562.4</v>
      </c>
    </row>
    <row r="73" spans="1:4">
      <c r="A73">
        <v>62</v>
      </c>
      <c r="B73" s="1">
        <v>41537.531689814816</v>
      </c>
      <c r="C73">
        <v>575.70000000000005</v>
      </c>
      <c r="D73">
        <f t="shared" si="0"/>
        <v>555.70000000000005</v>
      </c>
    </row>
    <row r="74" spans="1:4">
      <c r="A74">
        <v>63</v>
      </c>
      <c r="B74" s="1">
        <v>41537.532384259262</v>
      </c>
      <c r="C74">
        <v>564.70000000000005</v>
      </c>
      <c r="D74">
        <f t="shared" si="0"/>
        <v>544.70000000000005</v>
      </c>
    </row>
    <row r="75" spans="1:4">
      <c r="A75">
        <v>64</v>
      </c>
      <c r="B75" s="1">
        <v>41537.533078703702</v>
      </c>
      <c r="C75">
        <v>557.4</v>
      </c>
      <c r="D75">
        <f t="shared" si="0"/>
        <v>537.4</v>
      </c>
    </row>
    <row r="76" spans="1:4">
      <c r="A76">
        <v>65</v>
      </c>
      <c r="B76" s="1">
        <v>41537.533773148149</v>
      </c>
      <c r="C76">
        <v>549.5</v>
      </c>
      <c r="D76">
        <f t="shared" si="0"/>
        <v>529.5</v>
      </c>
    </row>
    <row r="77" spans="1:4">
      <c r="A77">
        <v>66</v>
      </c>
      <c r="B77" s="1">
        <v>41537.534467592595</v>
      </c>
      <c r="C77">
        <v>551.9</v>
      </c>
      <c r="D77">
        <f t="shared" ref="D77:D116" si="1">C77-$B$8</f>
        <v>531.9</v>
      </c>
    </row>
    <row r="78" spans="1:4">
      <c r="A78">
        <v>67</v>
      </c>
      <c r="B78" s="1">
        <v>41537.535162037035</v>
      </c>
      <c r="C78">
        <v>551.9</v>
      </c>
      <c r="D78">
        <f t="shared" si="1"/>
        <v>531.9</v>
      </c>
    </row>
    <row r="79" spans="1:4">
      <c r="A79">
        <v>68</v>
      </c>
      <c r="B79" s="1">
        <v>41537.535856481481</v>
      </c>
      <c r="C79">
        <v>552.5</v>
      </c>
      <c r="D79">
        <f t="shared" si="1"/>
        <v>532.5</v>
      </c>
    </row>
    <row r="80" spans="1:4">
      <c r="A80">
        <v>69</v>
      </c>
      <c r="B80" s="1">
        <v>41537.536550925928</v>
      </c>
      <c r="C80">
        <v>549.5</v>
      </c>
      <c r="D80">
        <f t="shared" si="1"/>
        <v>529.5</v>
      </c>
    </row>
    <row r="81" spans="1:4">
      <c r="A81">
        <v>70</v>
      </c>
      <c r="B81" s="1">
        <v>41537.537245370368</v>
      </c>
      <c r="C81">
        <v>547.6</v>
      </c>
      <c r="D81">
        <f t="shared" si="1"/>
        <v>527.6</v>
      </c>
    </row>
    <row r="82" spans="1:4">
      <c r="A82">
        <v>71</v>
      </c>
      <c r="B82" s="1">
        <v>41537.537939814814</v>
      </c>
      <c r="C82">
        <v>547</v>
      </c>
      <c r="D82">
        <f t="shared" si="1"/>
        <v>527</v>
      </c>
    </row>
    <row r="83" spans="1:4">
      <c r="A83">
        <v>72</v>
      </c>
      <c r="B83" s="1">
        <v>41537.538634259261</v>
      </c>
      <c r="C83">
        <v>530.5</v>
      </c>
      <c r="D83">
        <f t="shared" si="1"/>
        <v>510.5</v>
      </c>
    </row>
    <row r="84" spans="1:4">
      <c r="A84">
        <v>73</v>
      </c>
      <c r="B84" s="1">
        <v>41537.5393287037</v>
      </c>
      <c r="C84">
        <v>525.6</v>
      </c>
      <c r="D84">
        <f t="shared" si="1"/>
        <v>505.6</v>
      </c>
    </row>
    <row r="85" spans="1:4">
      <c r="A85">
        <v>74</v>
      </c>
      <c r="B85" s="1">
        <v>41537.540023148147</v>
      </c>
      <c r="C85">
        <v>518.9</v>
      </c>
      <c r="D85">
        <f t="shared" si="1"/>
        <v>498.9</v>
      </c>
    </row>
    <row r="86" spans="1:4">
      <c r="A86">
        <v>75</v>
      </c>
      <c r="B86" s="1">
        <v>41537.540717592594</v>
      </c>
      <c r="C86">
        <v>514</v>
      </c>
      <c r="D86">
        <f t="shared" si="1"/>
        <v>494</v>
      </c>
    </row>
    <row r="87" spans="1:4">
      <c r="A87">
        <v>76</v>
      </c>
      <c r="B87" s="1">
        <v>41537.541412037041</v>
      </c>
      <c r="C87">
        <v>506.7</v>
      </c>
      <c r="D87">
        <f t="shared" si="1"/>
        <v>486.7</v>
      </c>
    </row>
    <row r="88" spans="1:4">
      <c r="A88">
        <v>77</v>
      </c>
      <c r="B88" s="1">
        <v>41537.54210648148</v>
      </c>
      <c r="C88">
        <v>498.8</v>
      </c>
      <c r="D88">
        <f t="shared" si="1"/>
        <v>478.8</v>
      </c>
    </row>
    <row r="89" spans="1:4">
      <c r="A89">
        <v>78</v>
      </c>
      <c r="B89" s="1">
        <v>41537.542800925927</v>
      </c>
      <c r="C89">
        <v>489.6</v>
      </c>
      <c r="D89">
        <f t="shared" si="1"/>
        <v>469.6</v>
      </c>
    </row>
    <row r="90" spans="1:4">
      <c r="A90">
        <v>79</v>
      </c>
      <c r="B90" s="1">
        <v>41537.543495370373</v>
      </c>
      <c r="C90">
        <v>484.7</v>
      </c>
      <c r="D90">
        <f t="shared" si="1"/>
        <v>464.7</v>
      </c>
    </row>
    <row r="91" spans="1:4">
      <c r="A91">
        <v>80</v>
      </c>
      <c r="B91" s="1">
        <v>41537.544189814813</v>
      </c>
      <c r="C91">
        <v>487.2</v>
      </c>
      <c r="D91">
        <f t="shared" si="1"/>
        <v>467.2</v>
      </c>
    </row>
    <row r="92" spans="1:4">
      <c r="A92">
        <v>81</v>
      </c>
      <c r="B92" s="1">
        <v>41537.54488425926</v>
      </c>
      <c r="C92">
        <v>583.6</v>
      </c>
      <c r="D92">
        <f t="shared" si="1"/>
        <v>563.6</v>
      </c>
    </row>
    <row r="93" spans="1:4">
      <c r="A93">
        <v>82</v>
      </c>
      <c r="B93" s="1">
        <v>41537.545578703706</v>
      </c>
      <c r="C93">
        <v>578.79999999999995</v>
      </c>
      <c r="D93">
        <f t="shared" si="1"/>
        <v>558.79999999999995</v>
      </c>
    </row>
    <row r="94" spans="1:4">
      <c r="A94">
        <v>83</v>
      </c>
      <c r="B94" s="1">
        <v>41537.546273148146</v>
      </c>
      <c r="C94">
        <v>572.6</v>
      </c>
      <c r="D94">
        <f t="shared" si="1"/>
        <v>552.6</v>
      </c>
    </row>
    <row r="95" spans="1:4">
      <c r="A95">
        <v>84</v>
      </c>
      <c r="B95" s="1">
        <v>41537.546967592592</v>
      </c>
      <c r="C95">
        <v>548.79999999999995</v>
      </c>
      <c r="D95">
        <f t="shared" si="1"/>
        <v>528.79999999999995</v>
      </c>
    </row>
    <row r="96" spans="1:4">
      <c r="A96">
        <v>85</v>
      </c>
      <c r="B96" s="1">
        <v>41537.547662037039</v>
      </c>
      <c r="C96">
        <v>515.9</v>
      </c>
      <c r="D96">
        <f t="shared" si="1"/>
        <v>495.9</v>
      </c>
    </row>
    <row r="97" spans="1:4">
      <c r="A97">
        <v>86</v>
      </c>
      <c r="B97" s="1">
        <v>41537.548356481479</v>
      </c>
      <c r="C97">
        <v>503.1</v>
      </c>
      <c r="D97">
        <f t="shared" si="1"/>
        <v>483.1</v>
      </c>
    </row>
    <row r="98" spans="1:4">
      <c r="A98">
        <v>87</v>
      </c>
      <c r="B98" s="1">
        <v>41537.549050925925</v>
      </c>
      <c r="C98">
        <v>493.3</v>
      </c>
      <c r="D98">
        <f t="shared" si="1"/>
        <v>473.3</v>
      </c>
    </row>
    <row r="99" spans="1:4">
      <c r="A99">
        <v>88</v>
      </c>
      <c r="B99" s="1">
        <v>41537.549745370372</v>
      </c>
      <c r="C99">
        <v>492.7</v>
      </c>
      <c r="D99">
        <f t="shared" si="1"/>
        <v>472.7</v>
      </c>
    </row>
    <row r="100" spans="1:4">
      <c r="A100">
        <v>89</v>
      </c>
      <c r="B100" s="1">
        <v>41537.550439814811</v>
      </c>
      <c r="C100">
        <v>485.3</v>
      </c>
      <c r="D100">
        <f t="shared" si="1"/>
        <v>465.3</v>
      </c>
    </row>
    <row r="101" spans="1:4">
      <c r="A101">
        <v>90</v>
      </c>
      <c r="B101" s="1">
        <v>41537.551134259258</v>
      </c>
      <c r="C101">
        <v>478.6</v>
      </c>
      <c r="D101">
        <f t="shared" si="1"/>
        <v>458.6</v>
      </c>
    </row>
    <row r="102" spans="1:4">
      <c r="A102">
        <v>91</v>
      </c>
      <c r="B102" s="1">
        <v>41537.551828703705</v>
      </c>
      <c r="C102">
        <v>476.2</v>
      </c>
      <c r="D102">
        <f t="shared" si="1"/>
        <v>456.2</v>
      </c>
    </row>
    <row r="103" spans="1:4">
      <c r="A103">
        <v>92</v>
      </c>
      <c r="B103" s="1">
        <v>41537.552523148152</v>
      </c>
      <c r="C103">
        <v>474.4</v>
      </c>
      <c r="D103">
        <f t="shared" si="1"/>
        <v>454.4</v>
      </c>
    </row>
    <row r="104" spans="1:4">
      <c r="A104">
        <v>93</v>
      </c>
      <c r="B104" s="1">
        <v>41537.553217592591</v>
      </c>
      <c r="C104">
        <v>478</v>
      </c>
      <c r="D104">
        <f t="shared" si="1"/>
        <v>458</v>
      </c>
    </row>
    <row r="105" spans="1:4">
      <c r="A105">
        <v>94</v>
      </c>
      <c r="B105" s="1">
        <v>41537.553912037038</v>
      </c>
      <c r="C105">
        <v>481.1</v>
      </c>
      <c r="D105">
        <f t="shared" si="1"/>
        <v>461.1</v>
      </c>
    </row>
    <row r="106" spans="1:4">
      <c r="A106">
        <v>95</v>
      </c>
      <c r="B106" s="1">
        <v>41537.554606481484</v>
      </c>
      <c r="C106">
        <v>479.2</v>
      </c>
      <c r="D106">
        <f t="shared" si="1"/>
        <v>459.2</v>
      </c>
    </row>
    <row r="107" spans="1:4">
      <c r="A107">
        <v>96</v>
      </c>
      <c r="B107" s="1">
        <v>41537.555300925924</v>
      </c>
      <c r="C107">
        <v>475.6</v>
      </c>
      <c r="D107">
        <f t="shared" si="1"/>
        <v>455.6</v>
      </c>
    </row>
    <row r="108" spans="1:4">
      <c r="A108">
        <v>97</v>
      </c>
      <c r="B108" s="1">
        <v>41537.555995370371</v>
      </c>
      <c r="C108">
        <v>476.2</v>
      </c>
      <c r="D108">
        <f t="shared" si="1"/>
        <v>456.2</v>
      </c>
    </row>
    <row r="109" spans="1:4">
      <c r="A109">
        <v>98</v>
      </c>
      <c r="B109" s="1">
        <v>41537.556689814817</v>
      </c>
      <c r="C109">
        <v>476.2</v>
      </c>
      <c r="D109">
        <f t="shared" si="1"/>
        <v>456.2</v>
      </c>
    </row>
    <row r="110" spans="1:4">
      <c r="A110">
        <v>99</v>
      </c>
      <c r="B110" s="1">
        <v>41537.557384259257</v>
      </c>
      <c r="C110">
        <v>476.2</v>
      </c>
      <c r="D110">
        <f t="shared" si="1"/>
        <v>456.2</v>
      </c>
    </row>
    <row r="111" spans="1:4">
      <c r="A111">
        <v>100</v>
      </c>
      <c r="B111" s="1">
        <v>41537.558078703703</v>
      </c>
      <c r="C111">
        <v>485.3</v>
      </c>
      <c r="D111">
        <f t="shared" si="1"/>
        <v>465.3</v>
      </c>
    </row>
    <row r="112" spans="1:4">
      <c r="A112">
        <v>101</v>
      </c>
      <c r="B112" s="1">
        <v>41537.55877314815</v>
      </c>
      <c r="C112">
        <v>519.5</v>
      </c>
      <c r="D112">
        <f t="shared" si="1"/>
        <v>499.5</v>
      </c>
    </row>
    <row r="113" spans="1:4">
      <c r="A113">
        <v>102</v>
      </c>
      <c r="B113" s="1">
        <v>41537.559467592589</v>
      </c>
      <c r="C113">
        <v>528.70000000000005</v>
      </c>
      <c r="D113">
        <f t="shared" si="1"/>
        <v>508.70000000000005</v>
      </c>
    </row>
    <row r="114" spans="1:4">
      <c r="A114">
        <v>103</v>
      </c>
      <c r="B114" s="1">
        <v>41537.560162037036</v>
      </c>
      <c r="C114">
        <v>517.1</v>
      </c>
      <c r="D114">
        <f t="shared" si="1"/>
        <v>497.1</v>
      </c>
    </row>
    <row r="115" spans="1:4">
      <c r="A115">
        <v>104</v>
      </c>
      <c r="B115" s="1">
        <v>41537.560856481483</v>
      </c>
      <c r="C115">
        <v>514.70000000000005</v>
      </c>
      <c r="D115">
        <f t="shared" si="1"/>
        <v>494.70000000000005</v>
      </c>
    </row>
    <row r="116" spans="1:4">
      <c r="A116">
        <v>105</v>
      </c>
      <c r="B116" s="1">
        <v>41537.561550925922</v>
      </c>
      <c r="C116">
        <v>504.9</v>
      </c>
      <c r="D116">
        <f t="shared" si="1"/>
        <v>484.9</v>
      </c>
    </row>
  </sheetData>
  <mergeCells count="2">
    <mergeCell ref="A5:B5"/>
    <mergeCell ref="A10:D10"/>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topLeftCell="A14" workbookViewId="0">
      <selection activeCell="P33" sqref="P33"/>
    </sheetView>
  </sheetViews>
  <sheetFormatPr baseColWidth="10" defaultColWidth="8.83203125" defaultRowHeight="14" x14ac:dyDescent="0"/>
  <sheetData>
    <row r="1" spans="2:17">
      <c r="B1" s="35" t="s">
        <v>29</v>
      </c>
      <c r="C1" s="35"/>
      <c r="D1" s="35"/>
      <c r="E1" s="35"/>
      <c r="F1" s="35"/>
      <c r="G1" s="35"/>
      <c r="H1" s="35"/>
      <c r="I1" s="35"/>
      <c r="J1" s="35"/>
      <c r="K1" s="35"/>
      <c r="L1" s="35"/>
      <c r="M1" s="35"/>
      <c r="N1" s="35"/>
    </row>
    <row r="2" spans="2:17">
      <c r="B2" s="35"/>
      <c r="C2" s="35"/>
      <c r="D2" s="35"/>
      <c r="E2" s="35"/>
      <c r="F2" s="35"/>
      <c r="G2" s="35"/>
      <c r="H2" s="35"/>
      <c r="I2" s="35"/>
      <c r="J2" s="35"/>
      <c r="K2" s="35"/>
      <c r="L2" s="35"/>
      <c r="M2" s="35"/>
      <c r="N2" s="35"/>
    </row>
    <row r="3" spans="2:17">
      <c r="B3" s="36"/>
      <c r="C3" s="36"/>
      <c r="D3" s="36"/>
      <c r="E3" s="36"/>
      <c r="F3" s="36"/>
      <c r="G3" s="36"/>
      <c r="H3" s="36"/>
      <c r="I3" s="36"/>
      <c r="J3" s="36"/>
      <c r="K3" s="36"/>
      <c r="L3" s="36"/>
      <c r="M3" s="36"/>
      <c r="N3" s="36"/>
    </row>
    <row r="4" spans="2:17" ht="15" customHeight="1">
      <c r="B4" s="37" t="s">
        <v>21</v>
      </c>
      <c r="C4" s="38"/>
      <c r="D4" s="38"/>
      <c r="E4" s="38"/>
      <c r="F4" s="38"/>
      <c r="G4" s="38"/>
      <c r="H4" s="38"/>
      <c r="I4" s="38"/>
      <c r="J4" s="38"/>
      <c r="K4" s="38"/>
      <c r="L4" s="38"/>
      <c r="M4" s="38"/>
      <c r="N4" s="39"/>
    </row>
    <row r="5" spans="2:17">
      <c r="B5" s="40"/>
      <c r="C5" s="41"/>
      <c r="D5" s="41"/>
      <c r="E5" s="41"/>
      <c r="F5" s="41"/>
      <c r="G5" s="41"/>
      <c r="H5" s="41"/>
      <c r="I5" s="41"/>
      <c r="J5" s="41"/>
      <c r="K5" s="41"/>
      <c r="L5" s="41"/>
      <c r="M5" s="41"/>
      <c r="N5" s="42"/>
    </row>
    <row r="6" spans="2:17" ht="15">
      <c r="B6" s="43" t="s">
        <v>27</v>
      </c>
      <c r="C6" s="44"/>
      <c r="D6" s="44"/>
      <c r="E6" s="44"/>
      <c r="F6" s="44"/>
      <c r="G6" s="44"/>
      <c r="H6" s="44"/>
      <c r="I6" s="44"/>
      <c r="J6" s="44"/>
      <c r="K6" s="44"/>
      <c r="L6" s="44"/>
      <c r="M6" s="44"/>
      <c r="N6" s="45"/>
    </row>
    <row r="7" spans="2:17">
      <c r="B7" s="46"/>
      <c r="C7" s="46"/>
      <c r="D7" s="46"/>
      <c r="E7" s="46"/>
      <c r="F7" s="46"/>
      <c r="G7" s="46"/>
      <c r="H7" s="46"/>
      <c r="I7" s="46"/>
      <c r="J7" s="46"/>
      <c r="K7" s="46"/>
      <c r="L7" s="46"/>
      <c r="M7" s="46"/>
      <c r="N7" s="46"/>
    </row>
    <row r="8" spans="2:17" ht="15" customHeight="1">
      <c r="B8" s="37" t="s">
        <v>22</v>
      </c>
      <c r="C8" s="38"/>
      <c r="D8" s="38"/>
      <c r="E8" s="38"/>
      <c r="F8" s="38"/>
      <c r="G8" s="38"/>
      <c r="H8" s="38"/>
      <c r="I8" s="38"/>
      <c r="J8" s="38"/>
      <c r="K8" s="38"/>
      <c r="L8" s="38"/>
      <c r="M8" s="38"/>
      <c r="N8" s="39"/>
      <c r="O8" s="30"/>
      <c r="P8" s="30"/>
      <c r="Q8" s="30"/>
    </row>
    <row r="9" spans="2:17">
      <c r="B9" s="40"/>
      <c r="C9" s="41"/>
      <c r="D9" s="41"/>
      <c r="E9" s="41"/>
      <c r="F9" s="41"/>
      <c r="G9" s="41"/>
      <c r="H9" s="41"/>
      <c r="I9" s="41"/>
      <c r="J9" s="41"/>
      <c r="K9" s="41"/>
      <c r="L9" s="41"/>
      <c r="M9" s="41"/>
      <c r="N9" s="42"/>
      <c r="O9" s="30"/>
      <c r="P9" s="30"/>
      <c r="Q9" s="30"/>
    </row>
    <row r="10" spans="2:17">
      <c r="B10" s="40"/>
      <c r="C10" s="41"/>
      <c r="D10" s="41"/>
      <c r="E10" s="41"/>
      <c r="F10" s="41"/>
      <c r="G10" s="41"/>
      <c r="H10" s="41"/>
      <c r="I10" s="41"/>
      <c r="J10" s="41"/>
      <c r="K10" s="41"/>
      <c r="L10" s="41"/>
      <c r="M10" s="41"/>
      <c r="N10" s="42"/>
      <c r="O10" s="28"/>
      <c r="P10" s="28"/>
      <c r="Q10" s="28"/>
    </row>
    <row r="11" spans="2:17" ht="14" customHeight="1">
      <c r="B11" s="40" t="s">
        <v>28</v>
      </c>
      <c r="C11" s="41"/>
      <c r="D11" s="41"/>
      <c r="E11" s="41"/>
      <c r="F11" s="41"/>
      <c r="G11" s="41"/>
      <c r="H11" s="41"/>
      <c r="I11" s="41"/>
      <c r="J11" s="41"/>
      <c r="K11" s="41"/>
      <c r="L11" s="41"/>
      <c r="M11" s="41"/>
      <c r="N11" s="42"/>
      <c r="O11" s="28"/>
      <c r="P11" s="28"/>
      <c r="Q11" s="28"/>
    </row>
    <row r="12" spans="2:17">
      <c r="B12" s="40"/>
      <c r="C12" s="41"/>
      <c r="D12" s="41"/>
      <c r="E12" s="41"/>
      <c r="F12" s="41"/>
      <c r="G12" s="41"/>
      <c r="H12" s="41"/>
      <c r="I12" s="41"/>
      <c r="J12" s="41"/>
      <c r="K12" s="41"/>
      <c r="L12" s="41"/>
      <c r="M12" s="41"/>
      <c r="N12" s="42"/>
      <c r="O12" s="29"/>
      <c r="P12" s="29"/>
      <c r="Q12" s="29"/>
    </row>
    <row r="13" spans="2:17">
      <c r="B13" s="40"/>
      <c r="C13" s="41"/>
      <c r="D13" s="41"/>
      <c r="E13" s="41"/>
      <c r="F13" s="41"/>
      <c r="G13" s="41"/>
      <c r="H13" s="41"/>
      <c r="I13" s="41"/>
      <c r="J13" s="41"/>
      <c r="K13" s="41"/>
      <c r="L13" s="41"/>
      <c r="M13" s="41"/>
      <c r="N13" s="42"/>
      <c r="O13" s="29"/>
      <c r="P13" s="29"/>
      <c r="Q13" s="29"/>
    </row>
    <row r="14" spans="2:17">
      <c r="B14" s="40"/>
      <c r="C14" s="41"/>
      <c r="D14" s="41"/>
      <c r="E14" s="41"/>
      <c r="F14" s="41"/>
      <c r="G14" s="41"/>
      <c r="H14" s="41"/>
      <c r="I14" s="41"/>
      <c r="J14" s="41"/>
      <c r="K14" s="41"/>
      <c r="L14" s="41"/>
      <c r="M14" s="41"/>
      <c r="N14" s="42"/>
      <c r="O14" s="28"/>
      <c r="P14" s="28"/>
      <c r="Q14" s="28"/>
    </row>
    <row r="15" spans="2:17">
      <c r="B15" s="40"/>
      <c r="C15" s="41"/>
      <c r="D15" s="41"/>
      <c r="E15" s="41"/>
      <c r="F15" s="41"/>
      <c r="G15" s="41"/>
      <c r="H15" s="41"/>
      <c r="I15" s="41"/>
      <c r="J15" s="41"/>
      <c r="K15" s="41"/>
      <c r="L15" s="41"/>
      <c r="M15" s="41"/>
      <c r="N15" s="42"/>
      <c r="O15" s="29"/>
      <c r="P15" s="29"/>
      <c r="Q15" s="29"/>
    </row>
    <row r="16" spans="2:17">
      <c r="B16" s="43"/>
      <c r="C16" s="44"/>
      <c r="D16" s="44"/>
      <c r="E16" s="44"/>
      <c r="F16" s="44"/>
      <c r="G16" s="44"/>
      <c r="H16" s="44"/>
      <c r="I16" s="44"/>
      <c r="J16" s="44"/>
      <c r="K16" s="44"/>
      <c r="L16" s="44"/>
      <c r="M16" s="44"/>
      <c r="N16" s="45"/>
      <c r="O16" s="29"/>
      <c r="P16" s="29"/>
      <c r="Q16" s="29"/>
    </row>
    <row r="17" spans="2:17">
      <c r="B17" s="46"/>
      <c r="C17" s="46"/>
      <c r="D17" s="46"/>
      <c r="E17" s="46"/>
      <c r="F17" s="46"/>
      <c r="G17" s="46"/>
      <c r="H17" s="46"/>
      <c r="I17" s="46"/>
      <c r="J17" s="46"/>
      <c r="K17" s="46"/>
      <c r="L17" s="46"/>
      <c r="M17" s="46"/>
      <c r="N17" s="46"/>
      <c r="O17" s="29"/>
      <c r="P17" s="29"/>
      <c r="Q17" s="29"/>
    </row>
    <row r="18" spans="2:17" ht="15" customHeight="1">
      <c r="B18" s="37" t="s">
        <v>23</v>
      </c>
      <c r="C18" s="38"/>
      <c r="D18" s="38"/>
      <c r="E18" s="38"/>
      <c r="F18" s="38"/>
      <c r="G18" s="38"/>
      <c r="H18" s="38"/>
      <c r="I18" s="38"/>
      <c r="J18" s="38"/>
      <c r="K18" s="38"/>
      <c r="L18" s="38"/>
      <c r="M18" s="38"/>
      <c r="N18" s="39"/>
    </row>
    <row r="19" spans="2:17" ht="15" customHeight="1">
      <c r="B19" s="40"/>
      <c r="C19" s="41"/>
      <c r="D19" s="41"/>
      <c r="E19" s="41"/>
      <c r="F19" s="41"/>
      <c r="G19" s="41"/>
      <c r="H19" s="41"/>
      <c r="I19" s="41"/>
      <c r="J19" s="41"/>
      <c r="K19" s="41"/>
      <c r="L19" s="41"/>
      <c r="M19" s="41"/>
      <c r="N19" s="42"/>
    </row>
    <row r="20" spans="2:17" ht="15" customHeight="1">
      <c r="B20" s="40"/>
      <c r="C20" s="41"/>
      <c r="D20" s="41"/>
      <c r="E20" s="41"/>
      <c r="F20" s="41"/>
      <c r="G20" s="41"/>
      <c r="H20" s="41"/>
      <c r="I20" s="41"/>
      <c r="J20" s="41"/>
      <c r="K20" s="41"/>
      <c r="L20" s="41"/>
      <c r="M20" s="41"/>
      <c r="N20" s="42"/>
    </row>
    <row r="21" spans="2:17">
      <c r="B21" s="40"/>
      <c r="C21" s="41"/>
      <c r="D21" s="41"/>
      <c r="E21" s="41"/>
      <c r="F21" s="41"/>
      <c r="G21" s="41"/>
      <c r="H21" s="41"/>
      <c r="I21" s="41"/>
      <c r="J21" s="41"/>
      <c r="K21" s="41"/>
      <c r="L21" s="41"/>
      <c r="M21" s="41"/>
      <c r="N21" s="42"/>
    </row>
    <row r="22" spans="2:17" ht="14" customHeight="1">
      <c r="B22" s="40" t="s">
        <v>30</v>
      </c>
      <c r="C22" s="41"/>
      <c r="D22" s="41"/>
      <c r="E22" s="41"/>
      <c r="F22" s="41"/>
      <c r="G22" s="41"/>
      <c r="H22" s="41"/>
      <c r="I22" s="41"/>
      <c r="J22" s="41"/>
      <c r="K22" s="41"/>
      <c r="L22" s="41"/>
      <c r="M22" s="41"/>
      <c r="N22" s="42"/>
    </row>
    <row r="23" spans="2:17" ht="14" customHeight="1">
      <c r="B23" s="40"/>
      <c r="C23" s="41"/>
      <c r="D23" s="41"/>
      <c r="E23" s="41"/>
      <c r="F23" s="41"/>
      <c r="G23" s="41"/>
      <c r="H23" s="41"/>
      <c r="I23" s="41"/>
      <c r="J23" s="41"/>
      <c r="K23" s="41"/>
      <c r="L23" s="41"/>
      <c r="M23" s="41"/>
      <c r="N23" s="42"/>
    </row>
    <row r="24" spans="2:17" ht="14" customHeight="1">
      <c r="B24" s="40"/>
      <c r="C24" s="41"/>
      <c r="D24" s="41"/>
      <c r="E24" s="41"/>
      <c r="F24" s="41"/>
      <c r="G24" s="41"/>
      <c r="H24" s="41"/>
      <c r="I24" s="41"/>
      <c r="J24" s="41"/>
      <c r="K24" s="41"/>
      <c r="L24" s="41"/>
      <c r="M24" s="41"/>
      <c r="N24" s="42"/>
    </row>
    <row r="25" spans="2:17" ht="14" customHeight="1">
      <c r="B25" s="40"/>
      <c r="C25" s="41"/>
      <c r="D25" s="41"/>
      <c r="E25" s="41"/>
      <c r="F25" s="41"/>
      <c r="G25" s="41"/>
      <c r="H25" s="41"/>
      <c r="I25" s="41"/>
      <c r="J25" s="41"/>
      <c r="K25" s="41"/>
      <c r="L25" s="41"/>
      <c r="M25" s="41"/>
      <c r="N25" s="42"/>
    </row>
    <row r="26" spans="2:17" ht="14" customHeight="1">
      <c r="B26" s="40"/>
      <c r="C26" s="41"/>
      <c r="D26" s="41"/>
      <c r="E26" s="41"/>
      <c r="F26" s="41"/>
      <c r="G26" s="41"/>
      <c r="H26" s="41"/>
      <c r="I26" s="41"/>
      <c r="J26" s="41"/>
      <c r="K26" s="41"/>
      <c r="L26" s="41"/>
      <c r="M26" s="41"/>
      <c r="N26" s="42"/>
    </row>
    <row r="27" spans="2:17" ht="15" customHeight="1">
      <c r="B27" s="40"/>
      <c r="C27" s="41"/>
      <c r="D27" s="41"/>
      <c r="E27" s="41"/>
      <c r="F27" s="41"/>
      <c r="G27" s="41"/>
      <c r="H27" s="41"/>
      <c r="I27" s="41"/>
      <c r="J27" s="41"/>
      <c r="K27" s="41"/>
      <c r="L27" s="41"/>
      <c r="M27" s="41"/>
      <c r="N27" s="42"/>
    </row>
    <row r="28" spans="2:17" ht="15" customHeight="1">
      <c r="B28" s="43"/>
      <c r="C28" s="44"/>
      <c r="D28" s="44"/>
      <c r="E28" s="44"/>
      <c r="F28" s="44"/>
      <c r="G28" s="44"/>
      <c r="H28" s="44"/>
      <c r="I28" s="44"/>
      <c r="J28" s="44"/>
      <c r="K28" s="44"/>
      <c r="L28" s="44"/>
      <c r="M28" s="44"/>
      <c r="N28" s="45"/>
    </row>
    <row r="29" spans="2:17">
      <c r="B29" s="46"/>
      <c r="C29" s="46"/>
      <c r="D29" s="46"/>
      <c r="E29" s="46"/>
      <c r="F29" s="46"/>
      <c r="G29" s="46"/>
      <c r="H29" s="46"/>
      <c r="I29" s="46"/>
      <c r="J29" s="46"/>
      <c r="K29" s="46"/>
      <c r="L29" s="46"/>
      <c r="M29" s="46"/>
      <c r="N29" s="46"/>
    </row>
    <row r="30" spans="2:17" ht="15" customHeight="1">
      <c r="B30" s="37" t="s">
        <v>24</v>
      </c>
      <c r="C30" s="38"/>
      <c r="D30" s="38"/>
      <c r="E30" s="38"/>
      <c r="F30" s="38"/>
      <c r="G30" s="38"/>
      <c r="H30" s="38"/>
      <c r="I30" s="38"/>
      <c r="J30" s="38"/>
      <c r="K30" s="38"/>
      <c r="L30" s="38"/>
      <c r="M30" s="38"/>
      <c r="N30" s="39"/>
    </row>
    <row r="31" spans="2:17">
      <c r="B31" s="40"/>
      <c r="C31" s="41"/>
      <c r="D31" s="41"/>
      <c r="E31" s="41"/>
      <c r="F31" s="41"/>
      <c r="G31" s="41"/>
      <c r="H31" s="41"/>
      <c r="I31" s="41"/>
      <c r="J31" s="41"/>
      <c r="K31" s="41"/>
      <c r="L31" s="41"/>
      <c r="M31" s="41"/>
      <c r="N31" s="42"/>
    </row>
    <row r="32" spans="2:17">
      <c r="B32" s="40" t="s">
        <v>31</v>
      </c>
      <c r="C32" s="41"/>
      <c r="D32" s="41"/>
      <c r="E32" s="41"/>
      <c r="F32" s="41"/>
      <c r="G32" s="41"/>
      <c r="H32" s="41"/>
      <c r="I32" s="41"/>
      <c r="J32" s="41"/>
      <c r="K32" s="41"/>
      <c r="L32" s="41"/>
      <c r="M32" s="41"/>
      <c r="N32" s="42"/>
    </row>
    <row r="33" spans="2:14">
      <c r="B33" s="40"/>
      <c r="C33" s="41"/>
      <c r="D33" s="41"/>
      <c r="E33" s="41"/>
      <c r="F33" s="41"/>
      <c r="G33" s="41"/>
      <c r="H33" s="41"/>
      <c r="I33" s="41"/>
      <c r="J33" s="41"/>
      <c r="K33" s="41"/>
      <c r="L33" s="41"/>
      <c r="M33" s="41"/>
      <c r="N33" s="42"/>
    </row>
    <row r="34" spans="2:14">
      <c r="B34" s="40"/>
      <c r="C34" s="41"/>
      <c r="D34" s="41"/>
      <c r="E34" s="41"/>
      <c r="F34" s="41"/>
      <c r="G34" s="41"/>
      <c r="H34" s="41"/>
      <c r="I34" s="41"/>
      <c r="J34" s="41"/>
      <c r="K34" s="41"/>
      <c r="L34" s="41"/>
      <c r="M34" s="41"/>
      <c r="N34" s="42"/>
    </row>
    <row r="35" spans="2:14">
      <c r="B35" s="40"/>
      <c r="C35" s="41"/>
      <c r="D35" s="41"/>
      <c r="E35" s="41"/>
      <c r="F35" s="41"/>
      <c r="G35" s="41"/>
      <c r="H35" s="41"/>
      <c r="I35" s="41"/>
      <c r="J35" s="41"/>
      <c r="K35" s="41"/>
      <c r="L35" s="41"/>
      <c r="M35" s="41"/>
      <c r="N35" s="42"/>
    </row>
    <row r="36" spans="2:14">
      <c r="B36" s="40"/>
      <c r="C36" s="41"/>
      <c r="D36" s="41"/>
      <c r="E36" s="41"/>
      <c r="F36" s="41"/>
      <c r="G36" s="41"/>
      <c r="H36" s="41"/>
      <c r="I36" s="41"/>
      <c r="J36" s="41"/>
      <c r="K36" s="41"/>
      <c r="L36" s="41"/>
      <c r="M36" s="41"/>
      <c r="N36" s="42"/>
    </row>
    <row r="37" spans="2:14">
      <c r="B37" s="43"/>
      <c r="C37" s="44"/>
      <c r="D37" s="44"/>
      <c r="E37" s="44"/>
      <c r="F37" s="44"/>
      <c r="G37" s="44"/>
      <c r="H37" s="44"/>
      <c r="I37" s="44"/>
      <c r="J37" s="44"/>
      <c r="K37" s="44"/>
      <c r="L37" s="44"/>
      <c r="M37" s="44"/>
      <c r="N37" s="45"/>
    </row>
  </sheetData>
  <mergeCells count="9">
    <mergeCell ref="B32:N37"/>
    <mergeCell ref="B1:N2"/>
    <mergeCell ref="B22:N28"/>
    <mergeCell ref="B18:N21"/>
    <mergeCell ref="B30:N31"/>
    <mergeCell ref="B4:N5"/>
    <mergeCell ref="B8:N10"/>
    <mergeCell ref="B6:N6"/>
    <mergeCell ref="B11:N16"/>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Charts</vt:lpstr>
      </vt:variant>
      <vt:variant>
        <vt:i4>2</vt:i4>
      </vt:variant>
    </vt:vector>
  </HeadingPairs>
  <TitlesOfParts>
    <vt:vector size="6" baseType="lpstr">
      <vt:lpstr>Raw Data</vt:lpstr>
      <vt:lpstr>Air Exchange Rate Analysis</vt:lpstr>
      <vt:lpstr>Concentration Analysis</vt:lpstr>
      <vt:lpstr>Answers to Questions</vt:lpstr>
      <vt:lpstr>Air Exchange Rate Plot</vt:lpstr>
      <vt:lpstr>Concentration Plot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J. Newell</dc:creator>
  <cp:lastModifiedBy>Allison Tapaya</cp:lastModifiedBy>
  <dcterms:created xsi:type="dcterms:W3CDTF">2013-09-20T20:31:45Z</dcterms:created>
  <dcterms:modified xsi:type="dcterms:W3CDTF">2013-10-05T05:33:07Z</dcterms:modified>
</cp:coreProperties>
</file>