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chartsheets/sheet2.xml" ContentType="application/vnd.openxmlformats-officedocument.spreadsheetml.chart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ENGR_ 115\Lab_9\"/>
    </mc:Choice>
  </mc:AlternateContent>
  <bookViews>
    <workbookView xWindow="0" yWindow="0" windowWidth="19200" windowHeight="11595" firstSheet="3" activeTab="5"/>
  </bookViews>
  <sheets>
    <sheet name="Raw Data" sheetId="3" r:id="rId1"/>
    <sheet name="Concentration Analysis" sheetId="1" r:id="rId2"/>
    <sheet name="Concentration Plot" sheetId="4" r:id="rId3"/>
    <sheet name="Vent Rate Analysis " sheetId="5" r:id="rId4"/>
    <sheet name="Vent Rate Plot" sheetId="6" r:id="rId5"/>
    <sheet name="Questions" sheetId="7" r:id="rId6"/>
  </sheets>
  <calcPr calcId="152511"/>
</workbook>
</file>

<file path=xl/calcChain.xml><?xml version="1.0" encoding="utf-8"?>
<calcChain xmlns="http://schemas.openxmlformats.org/spreadsheetml/2006/main">
  <c r="B16" i="5" l="1"/>
  <c r="B15" i="5"/>
  <c r="F49" i="5"/>
  <c r="F53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D47" i="5"/>
  <c r="F47" i="5" s="1"/>
  <c r="D54" i="5"/>
  <c r="F54" i="5" s="1"/>
  <c r="D53" i="5"/>
  <c r="D52" i="5"/>
  <c r="F52" i="5" s="1"/>
  <c r="D51" i="5"/>
  <c r="F51" i="5" s="1"/>
  <c r="D50" i="5"/>
  <c r="F50" i="5" s="1"/>
  <c r="D49" i="5"/>
  <c r="D48" i="5"/>
  <c r="F48" i="5" s="1"/>
  <c r="D46" i="5"/>
  <c r="F46" i="5" s="1"/>
  <c r="D45" i="5"/>
  <c r="F45" i="5" s="1"/>
  <c r="D44" i="5"/>
  <c r="F44" i="5" s="1"/>
  <c r="D43" i="5"/>
  <c r="F43" i="5" s="1"/>
  <c r="D42" i="5"/>
  <c r="F42" i="5" s="1"/>
  <c r="D41" i="5"/>
  <c r="F41" i="5" s="1"/>
  <c r="D40" i="5"/>
  <c r="F40" i="5" s="1"/>
  <c r="D39" i="5"/>
  <c r="F39" i="5" s="1"/>
  <c r="D38" i="5"/>
  <c r="F38" i="5" s="1"/>
  <c r="D37" i="5"/>
  <c r="F37" i="5" s="1"/>
  <c r="D36" i="5"/>
  <c r="F36" i="5" s="1"/>
  <c r="D35" i="5"/>
  <c r="F35" i="5" s="1"/>
  <c r="D34" i="5"/>
  <c r="F34" i="5" s="1"/>
  <c r="D33" i="5"/>
  <c r="F33" i="5" s="1"/>
  <c r="D32" i="5"/>
  <c r="F32" i="5" s="1"/>
  <c r="D31" i="5"/>
  <c r="F31" i="5" s="1"/>
  <c r="D30" i="5"/>
  <c r="F30" i="5" s="1"/>
  <c r="D29" i="5"/>
  <c r="F29" i="5" s="1"/>
  <c r="D28" i="5"/>
  <c r="F28" i="5" s="1"/>
  <c r="D27" i="5"/>
  <c r="F27" i="5" s="1"/>
  <c r="D26" i="5"/>
  <c r="F26" i="5" s="1"/>
  <c r="D25" i="5"/>
  <c r="F25" i="5" s="1"/>
  <c r="D24" i="5"/>
  <c r="F24" i="5" s="1"/>
  <c r="D23" i="5"/>
  <c r="F23" i="5" s="1"/>
  <c r="D22" i="5"/>
  <c r="F22" i="5" s="1"/>
  <c r="D21" i="5"/>
  <c r="F21" i="5" s="1"/>
  <c r="D20" i="5"/>
  <c r="F20" i="5" s="1"/>
  <c r="D78" i="1" l="1"/>
  <c r="D79" i="1"/>
  <c r="D80" i="1"/>
  <c r="D81" i="1"/>
  <c r="D82" i="1"/>
  <c r="D83" i="1"/>
  <c r="D84" i="1"/>
  <c r="D85" i="1"/>
  <c r="D86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13" i="1"/>
</calcChain>
</file>

<file path=xl/sharedStrings.xml><?xml version="1.0" encoding="utf-8"?>
<sst xmlns="http://schemas.openxmlformats.org/spreadsheetml/2006/main" count="48" uniqueCount="33">
  <si>
    <t>Plot Title: Dorm Room Mason and Pedro Room</t>
  </si>
  <si>
    <t>#</t>
  </si>
  <si>
    <t>Date Time, GMT-07:00</t>
  </si>
  <si>
    <t>CO2, ppm (LGR S/N: 1273711, SEN S/N: 1273711)</t>
  </si>
  <si>
    <t>Host Connected (LGR S/N: 1273711)</t>
  </si>
  <si>
    <t>Stopped (LGR S/N: 1273711)</t>
  </si>
  <si>
    <t>End Of File (LGR S/N: 1273711)</t>
  </si>
  <si>
    <t>Logged</t>
  </si>
  <si>
    <t>Mason Davidson</t>
  </si>
  <si>
    <t>ENGR 115</t>
  </si>
  <si>
    <t>Th 2</t>
  </si>
  <si>
    <t>Input Parameters</t>
  </si>
  <si>
    <t>Measured C outdoor(ppm)</t>
  </si>
  <si>
    <t>Assumed C outdoor(ppm)</t>
  </si>
  <si>
    <t>Correction factor(ppm)</t>
  </si>
  <si>
    <t>Analysis</t>
  </si>
  <si>
    <t>Measurement</t>
  </si>
  <si>
    <t>Date and Time</t>
  </si>
  <si>
    <t>HOBO CO2 Concentrations (ppm)</t>
  </si>
  <si>
    <t>Actual CO2 Concentration (ppm)</t>
  </si>
  <si>
    <t>Experiment Time(hr)</t>
  </si>
  <si>
    <t/>
  </si>
  <si>
    <t>"-LN((Croom(t)-Coutdoor)/(Co-Coutdoor))</t>
  </si>
  <si>
    <t>Room Voume (ft^3)</t>
  </si>
  <si>
    <t>Calculations</t>
  </si>
  <si>
    <t>Air Exchange Rate (1/hr)</t>
  </si>
  <si>
    <t>Time to remove non Reactive Chemical (hr)</t>
  </si>
  <si>
    <t>Ventilation Rate(ft^3/min/person)</t>
  </si>
  <si>
    <t>The air exchange rate in my room is .2079</t>
  </si>
  <si>
    <t>The occupants are not supplying enough air because the ventilation rate is 10 times less than what is recommended.</t>
  </si>
  <si>
    <t>I recommend a maximum occupancy of 1/5 of a person.</t>
  </si>
  <si>
    <t>Room Capacity (people)</t>
  </si>
  <si>
    <t>I would recommend that the occupants in my room keep the windows and door open at all times.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</si>
</sst>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9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22" fontId="0" fillId="0" borderId="0" xfId="0" applyNumberFormat="1"/>
    <xf numFmtId="0" fontId="16" fillId="0" borderId="0" xfId="0" applyFont="1"/>
    <xf numFmtId="15" fontId="0" fillId="0" borderId="0" xfId="0" applyNumberFormat="1" applyAlignment="1">
      <alignment horizontal="left"/>
    </xf>
    <xf numFmtId="169" fontId="0" fillId="0" borderId="0" xfId="0" applyNumberFormat="1"/>
    <xf numFmtId="1" fontId="0" fillId="0" borderId="0" xfId="0" applyNumberFormat="1"/>
    <xf numFmtId="0" fontId="0" fillId="33" borderId="0" xfId="0" applyFill="1"/>
    <xf numFmtId="0" fontId="0" fillId="33" borderId="0" xfId="0" applyFont="1" applyFill="1"/>
    <xf numFmtId="15" fontId="0" fillId="33" borderId="0" xfId="0" applyNumberFormat="1" applyFill="1" applyAlignment="1">
      <alignment horizontal="left"/>
    </xf>
    <xf numFmtId="0" fontId="0" fillId="0" borderId="0" xfId="0" applyAlignment="1">
      <alignment wrapText="1"/>
    </xf>
    <xf numFmtId="0" fontId="0" fillId="33" borderId="0" xfId="0" applyFill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5" Type="http://schemas.openxmlformats.org/officeDocument/2006/relationships/chartsheet" Target="chartsheets/sheet2.xml"/><Relationship Id="rId10" Type="http://schemas.openxmlformats.org/officeDocument/2006/relationships/calcChain" Target="calcChain.xml"/><Relationship Id="rId4" Type="http://schemas.openxmlformats.org/officeDocument/2006/relationships/worksheet" Target="worksheets/sheet3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CO2</a:t>
            </a:r>
            <a:r>
              <a:rPr lang="en-US" baseline="0"/>
              <a:t> Concentration vs Time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yVal>
            <c:numRef>
              <c:f>'Concentration Analysis'!$D$13:$D$86</c:f>
              <c:numCache>
                <c:formatCode>General</c:formatCode>
                <c:ptCount val="74"/>
                <c:pt idx="0">
                  <c:v>811.8</c:v>
                </c:pt>
                <c:pt idx="1">
                  <c:v>646.9</c:v>
                </c:pt>
                <c:pt idx="2">
                  <c:v>471.1</c:v>
                </c:pt>
                <c:pt idx="3">
                  <c:v>410.7</c:v>
                </c:pt>
                <c:pt idx="4">
                  <c:v>418.6</c:v>
                </c:pt>
                <c:pt idx="5">
                  <c:v>410.7</c:v>
                </c:pt>
                <c:pt idx="6">
                  <c:v>405.8</c:v>
                </c:pt>
                <c:pt idx="7">
                  <c:v>398.4</c:v>
                </c:pt>
                <c:pt idx="8">
                  <c:v>830.1</c:v>
                </c:pt>
                <c:pt idx="9">
                  <c:v>722</c:v>
                </c:pt>
                <c:pt idx="10">
                  <c:v>752.5</c:v>
                </c:pt>
                <c:pt idx="11">
                  <c:v>746.4</c:v>
                </c:pt>
                <c:pt idx="12">
                  <c:v>783.7</c:v>
                </c:pt>
                <c:pt idx="13">
                  <c:v>824.6</c:v>
                </c:pt>
                <c:pt idx="14">
                  <c:v>896</c:v>
                </c:pt>
                <c:pt idx="15">
                  <c:v>962.5</c:v>
                </c:pt>
                <c:pt idx="16">
                  <c:v>1114.5999999999999</c:v>
                </c:pt>
                <c:pt idx="17">
                  <c:v>1117.5999999999999</c:v>
                </c:pt>
                <c:pt idx="18">
                  <c:v>1141.4000000000001</c:v>
                </c:pt>
                <c:pt idx="19">
                  <c:v>1191.5</c:v>
                </c:pt>
                <c:pt idx="20">
                  <c:v>1231.8</c:v>
                </c:pt>
                <c:pt idx="21">
                  <c:v>1251.9000000000001</c:v>
                </c:pt>
                <c:pt idx="22">
                  <c:v>1290.4000000000001</c:v>
                </c:pt>
                <c:pt idx="23">
                  <c:v>1311.8</c:v>
                </c:pt>
                <c:pt idx="24">
                  <c:v>1378.3</c:v>
                </c:pt>
                <c:pt idx="25">
                  <c:v>1474.8</c:v>
                </c:pt>
                <c:pt idx="26">
                  <c:v>1516.3</c:v>
                </c:pt>
                <c:pt idx="27">
                  <c:v>1582.8</c:v>
                </c:pt>
                <c:pt idx="28">
                  <c:v>1623.1</c:v>
                </c:pt>
                <c:pt idx="29">
                  <c:v>1643.9</c:v>
                </c:pt>
                <c:pt idx="30">
                  <c:v>1668.9</c:v>
                </c:pt>
                <c:pt idx="31">
                  <c:v>1667.7</c:v>
                </c:pt>
                <c:pt idx="32">
                  <c:v>1665.8</c:v>
                </c:pt>
                <c:pt idx="33">
                  <c:v>1659.7</c:v>
                </c:pt>
                <c:pt idx="34">
                  <c:v>1634.7</c:v>
                </c:pt>
                <c:pt idx="35">
                  <c:v>1628</c:v>
                </c:pt>
                <c:pt idx="36">
                  <c:v>1623.7</c:v>
                </c:pt>
                <c:pt idx="37">
                  <c:v>1625.6</c:v>
                </c:pt>
                <c:pt idx="38">
                  <c:v>1614</c:v>
                </c:pt>
                <c:pt idx="39">
                  <c:v>1590.1</c:v>
                </c:pt>
                <c:pt idx="40">
                  <c:v>1577.9</c:v>
                </c:pt>
                <c:pt idx="41">
                  <c:v>1598.1</c:v>
                </c:pt>
                <c:pt idx="42">
                  <c:v>1594.4</c:v>
                </c:pt>
                <c:pt idx="43">
                  <c:v>1591.4</c:v>
                </c:pt>
                <c:pt idx="44">
                  <c:v>1603</c:v>
                </c:pt>
                <c:pt idx="45">
                  <c:v>1606.6</c:v>
                </c:pt>
                <c:pt idx="46">
                  <c:v>1593.2</c:v>
                </c:pt>
                <c:pt idx="47">
                  <c:v>1598.7</c:v>
                </c:pt>
                <c:pt idx="48">
                  <c:v>1602.4</c:v>
                </c:pt>
                <c:pt idx="49">
                  <c:v>1604.2</c:v>
                </c:pt>
                <c:pt idx="50">
                  <c:v>1606.6</c:v>
                </c:pt>
                <c:pt idx="51">
                  <c:v>1615.2</c:v>
                </c:pt>
                <c:pt idx="52">
                  <c:v>1611.5</c:v>
                </c:pt>
                <c:pt idx="53">
                  <c:v>1603.6</c:v>
                </c:pt>
                <c:pt idx="54">
                  <c:v>1565.1</c:v>
                </c:pt>
                <c:pt idx="55">
                  <c:v>1577.9</c:v>
                </c:pt>
                <c:pt idx="56">
                  <c:v>1577.9</c:v>
                </c:pt>
                <c:pt idx="57">
                  <c:v>1573.7</c:v>
                </c:pt>
                <c:pt idx="58">
                  <c:v>1574.9</c:v>
                </c:pt>
                <c:pt idx="59">
                  <c:v>1563.3</c:v>
                </c:pt>
                <c:pt idx="60">
                  <c:v>1512</c:v>
                </c:pt>
                <c:pt idx="61">
                  <c:v>1512.6</c:v>
                </c:pt>
                <c:pt idx="62">
                  <c:v>1515.1</c:v>
                </c:pt>
                <c:pt idx="63">
                  <c:v>1508.9</c:v>
                </c:pt>
                <c:pt idx="64">
                  <c:v>1118.2</c:v>
                </c:pt>
                <c:pt idx="65">
                  <c:v>506.5</c:v>
                </c:pt>
                <c:pt idx="66">
                  <c:v>432</c:v>
                </c:pt>
                <c:pt idx="67">
                  <c:v>453.4</c:v>
                </c:pt>
                <c:pt idx="68">
                  <c:v>449.1</c:v>
                </c:pt>
                <c:pt idx="69">
                  <c:v>438.7</c:v>
                </c:pt>
                <c:pt idx="70">
                  <c:v>413.7</c:v>
                </c:pt>
                <c:pt idx="71">
                  <c:v>430.2</c:v>
                </c:pt>
                <c:pt idx="72">
                  <c:v>568.20000000000005</c:v>
                </c:pt>
                <c:pt idx="73">
                  <c:v>535.20000000000005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7772048"/>
        <c:axId val="581397840"/>
      </c:scatterChart>
      <c:valAx>
        <c:axId val="577772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(mins)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1397840"/>
        <c:crosses val="autoZero"/>
        <c:crossBetween val="midCat"/>
      </c:valAx>
      <c:valAx>
        <c:axId val="581397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CO2</a:t>
                </a:r>
                <a:r>
                  <a:rPr lang="en-US" baseline="0"/>
                  <a:t> Concentration (ppm)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7772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Air Exchange</a:t>
            </a:r>
            <a:r>
              <a:rPr lang="en-US" baseline="0"/>
              <a:t> Rate for My Room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intercept val="0"/>
            <c:dispRSqr val="1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'Vent Rate Analysis '!$E$20:$E$53</c:f>
              <c:numCache>
                <c:formatCode>General</c:formatCode>
                <c:ptCount val="34"/>
                <c:pt idx="0">
                  <c:v>0</c:v>
                </c:pt>
                <c:pt idx="1">
                  <c:v>1.6666666666666666E-2</c:v>
                </c:pt>
                <c:pt idx="2">
                  <c:v>3.3333333333333333E-2</c:v>
                </c:pt>
                <c:pt idx="3">
                  <c:v>0.05</c:v>
                </c:pt>
                <c:pt idx="4">
                  <c:v>6.6666666666666666E-2</c:v>
                </c:pt>
                <c:pt idx="5">
                  <c:v>8.3333333333333329E-2</c:v>
                </c:pt>
                <c:pt idx="6">
                  <c:v>0.1</c:v>
                </c:pt>
                <c:pt idx="7">
                  <c:v>0.11666666666666667</c:v>
                </c:pt>
                <c:pt idx="8">
                  <c:v>0.13333333333333333</c:v>
                </c:pt>
                <c:pt idx="9">
                  <c:v>0.15</c:v>
                </c:pt>
                <c:pt idx="10">
                  <c:v>0.16666666666666666</c:v>
                </c:pt>
                <c:pt idx="11">
                  <c:v>0.18333333333333332</c:v>
                </c:pt>
                <c:pt idx="12">
                  <c:v>0.2</c:v>
                </c:pt>
                <c:pt idx="13">
                  <c:v>0.21666666666666667</c:v>
                </c:pt>
                <c:pt idx="14">
                  <c:v>0.23333333333333334</c:v>
                </c:pt>
                <c:pt idx="15">
                  <c:v>0.25</c:v>
                </c:pt>
                <c:pt idx="16">
                  <c:v>0.26666666666666666</c:v>
                </c:pt>
                <c:pt idx="17">
                  <c:v>0.28333333333333333</c:v>
                </c:pt>
                <c:pt idx="18">
                  <c:v>0.3</c:v>
                </c:pt>
                <c:pt idx="19">
                  <c:v>0.31666666666666665</c:v>
                </c:pt>
                <c:pt idx="20">
                  <c:v>0.33333333333333331</c:v>
                </c:pt>
                <c:pt idx="21">
                  <c:v>0.35</c:v>
                </c:pt>
                <c:pt idx="22">
                  <c:v>0.36666666666666664</c:v>
                </c:pt>
                <c:pt idx="23">
                  <c:v>0.38333333333333336</c:v>
                </c:pt>
                <c:pt idx="24">
                  <c:v>0.4</c:v>
                </c:pt>
                <c:pt idx="25">
                  <c:v>0.41666666666666669</c:v>
                </c:pt>
                <c:pt idx="26">
                  <c:v>0.43333333333333335</c:v>
                </c:pt>
                <c:pt idx="27">
                  <c:v>0.45</c:v>
                </c:pt>
                <c:pt idx="28">
                  <c:v>0.46666666666666667</c:v>
                </c:pt>
                <c:pt idx="29">
                  <c:v>0.48333333333333334</c:v>
                </c:pt>
                <c:pt idx="30">
                  <c:v>0.5</c:v>
                </c:pt>
                <c:pt idx="31">
                  <c:v>0.51666666666666672</c:v>
                </c:pt>
                <c:pt idx="32">
                  <c:v>0.53333333333333333</c:v>
                </c:pt>
                <c:pt idx="33">
                  <c:v>0.55000000000000004</c:v>
                </c:pt>
              </c:numCache>
            </c:numRef>
          </c:xVal>
          <c:yVal>
            <c:numRef>
              <c:f>'Vent Rate Analysis '!$F$20:$F$53</c:f>
              <c:numCache>
                <c:formatCode>General</c:formatCode>
                <c:ptCount val="34"/>
                <c:pt idx="0">
                  <c:v>0</c:v>
                </c:pt>
                <c:pt idx="1">
                  <c:v>9.4614845818787128E-4</c:v>
                </c:pt>
                <c:pt idx="2">
                  <c:v>2.4460500616639885E-3</c:v>
                </c:pt>
                <c:pt idx="3">
                  <c:v>7.2767860446116394E-3</c:v>
                </c:pt>
                <c:pt idx="4">
                  <c:v>2.732235782917098E-2</c:v>
                </c:pt>
                <c:pt idx="5">
                  <c:v>3.2763553695781239E-2</c:v>
                </c:pt>
                <c:pt idx="6">
                  <c:v>3.6271327411246515E-2</c:v>
                </c:pt>
                <c:pt idx="7">
                  <c:v>3.4719863416542138E-2</c:v>
                </c:pt>
                <c:pt idx="8">
                  <c:v>4.4229690783425438E-2</c:v>
                </c:pt>
                <c:pt idx="9">
                  <c:v>6.4113046214474903E-2</c:v>
                </c:pt>
                <c:pt idx="10">
                  <c:v>7.4417191438130026E-2</c:v>
                </c:pt>
                <c:pt idx="11">
                  <c:v>5.7413414757015627E-2</c:v>
                </c:pt>
                <c:pt idx="12">
                  <c:v>6.0506416177888218E-2</c:v>
                </c:pt>
                <c:pt idx="13">
                  <c:v>6.3021297208281757E-2</c:v>
                </c:pt>
                <c:pt idx="14">
                  <c:v>5.3331946428190044E-2</c:v>
                </c:pt>
                <c:pt idx="15">
                  <c:v>5.0343896396207705E-2</c:v>
                </c:pt>
                <c:pt idx="16">
                  <c:v>6.1511609762275508E-2</c:v>
                </c:pt>
                <c:pt idx="17">
                  <c:v>5.6912747189814747E-2</c:v>
                </c:pt>
                <c:pt idx="18">
                  <c:v>5.3830823964104185E-2</c:v>
                </c:pt>
                <c:pt idx="19">
                  <c:v>5.2334937372521477E-2</c:v>
                </c:pt>
                <c:pt idx="20">
                  <c:v>5.0343896396207705E-2</c:v>
                </c:pt>
                <c:pt idx="21">
                  <c:v>4.3241711121305808E-2</c:v>
                </c:pt>
                <c:pt idx="22">
                  <c:v>4.6291122146288569E-2</c:v>
                </c:pt>
                <c:pt idx="23">
                  <c:v>5.2833317646978885E-2</c:v>
                </c:pt>
                <c:pt idx="24">
                  <c:v>8.5343463176973638E-2</c:v>
                </c:pt>
                <c:pt idx="25">
                  <c:v>7.4417191438130026E-2</c:v>
                </c:pt>
                <c:pt idx="26">
                  <c:v>7.4417191438130026E-2</c:v>
                </c:pt>
                <c:pt idx="27">
                  <c:v>7.7989231296790681E-2</c:v>
                </c:pt>
                <c:pt idx="28">
                  <c:v>7.6967345829342018E-2</c:v>
                </c:pt>
                <c:pt idx="29">
                  <c:v>8.6889589580148238E-2</c:v>
                </c:pt>
                <c:pt idx="30">
                  <c:v>0.1319901875923413</c:v>
                </c:pt>
                <c:pt idx="31">
                  <c:v>0.13145076476167616</c:v>
                </c:pt>
                <c:pt idx="32">
                  <c:v>0.12920629643155288</c:v>
                </c:pt>
                <c:pt idx="33">
                  <c:v>0.13478185044369867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9949696"/>
        <c:axId val="740513824"/>
      </c:scatterChart>
      <c:valAx>
        <c:axId val="7399496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(hrs)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0513824"/>
        <c:crosses val="autoZero"/>
        <c:crossBetween val="midCat"/>
      </c:valAx>
      <c:valAx>
        <c:axId val="740513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-ln((Croom(t)-Coutdoor)/(Co-Coutdoor))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99496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6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06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8311" cy="628135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80330" cy="629908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workbookViewId="0">
      <selection activeCell="E34" sqref="E34"/>
    </sheetView>
  </sheetViews>
  <sheetFormatPr defaultRowHeight="15" x14ac:dyDescent="0.25"/>
  <cols>
    <col min="2" max="2" width="16.42578125" customWidth="1"/>
  </cols>
  <sheetData>
    <row r="1" spans="1:6" x14ac:dyDescent="0.25">
      <c r="A1" t="s">
        <v>0</v>
      </c>
    </row>
    <row r="2" spans="1:6" x14ac:dyDescent="0.25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</row>
    <row r="3" spans="1:6" x14ac:dyDescent="0.25">
      <c r="A3">
        <v>1</v>
      </c>
      <c r="B3" s="1">
        <v>42663.615381944444</v>
      </c>
      <c r="C3">
        <v>799.8</v>
      </c>
    </row>
    <row r="4" spans="1:6" x14ac:dyDescent="0.25">
      <c r="A4">
        <v>2</v>
      </c>
      <c r="B4" s="1">
        <v>42663.616076388891</v>
      </c>
      <c r="C4">
        <v>634.9</v>
      </c>
    </row>
    <row r="5" spans="1:6" x14ac:dyDescent="0.25">
      <c r="A5">
        <v>3</v>
      </c>
      <c r="B5" s="1">
        <v>42663.616770833331</v>
      </c>
      <c r="C5">
        <v>459.1</v>
      </c>
    </row>
    <row r="6" spans="1:6" x14ac:dyDescent="0.25">
      <c r="A6">
        <v>4</v>
      </c>
      <c r="B6" s="1">
        <v>42663.617465277777</v>
      </c>
      <c r="C6">
        <v>398.7</v>
      </c>
    </row>
    <row r="7" spans="1:6" x14ac:dyDescent="0.25">
      <c r="A7">
        <v>5</v>
      </c>
      <c r="B7" s="1">
        <v>42663.618159722224</v>
      </c>
      <c r="C7">
        <v>406.6</v>
      </c>
    </row>
    <row r="8" spans="1:6" x14ac:dyDescent="0.25">
      <c r="A8">
        <v>6</v>
      </c>
      <c r="B8" s="1">
        <v>42663.618854166663</v>
      </c>
      <c r="C8">
        <v>398.7</v>
      </c>
    </row>
    <row r="9" spans="1:6" x14ac:dyDescent="0.25">
      <c r="A9">
        <v>7</v>
      </c>
      <c r="B9" s="1">
        <v>42663.61954861111</v>
      </c>
      <c r="C9">
        <v>393.8</v>
      </c>
    </row>
    <row r="10" spans="1:6" x14ac:dyDescent="0.25">
      <c r="A10">
        <v>8</v>
      </c>
      <c r="B10" s="1">
        <v>42663.620243055557</v>
      </c>
      <c r="C10">
        <v>386.4</v>
      </c>
    </row>
    <row r="11" spans="1:6" x14ac:dyDescent="0.25">
      <c r="A11">
        <v>9</v>
      </c>
      <c r="B11" s="1">
        <v>42663.620937500003</v>
      </c>
      <c r="C11">
        <v>818.1</v>
      </c>
    </row>
    <row r="12" spans="1:6" x14ac:dyDescent="0.25">
      <c r="A12">
        <v>10</v>
      </c>
      <c r="B12" s="1">
        <v>42663.621631944443</v>
      </c>
      <c r="C12">
        <v>710</v>
      </c>
    </row>
    <row r="13" spans="1:6" x14ac:dyDescent="0.25">
      <c r="A13">
        <v>11</v>
      </c>
      <c r="B13" s="1">
        <v>42663.62232638889</v>
      </c>
      <c r="C13">
        <v>740.5</v>
      </c>
    </row>
    <row r="14" spans="1:6" x14ac:dyDescent="0.25">
      <c r="A14">
        <v>12</v>
      </c>
      <c r="B14" s="1">
        <v>42663.623020833336</v>
      </c>
      <c r="C14">
        <v>734.4</v>
      </c>
    </row>
    <row r="15" spans="1:6" x14ac:dyDescent="0.25">
      <c r="A15">
        <v>13</v>
      </c>
      <c r="B15" s="1">
        <v>42663.623715277776</v>
      </c>
      <c r="C15">
        <v>771.7</v>
      </c>
    </row>
    <row r="16" spans="1:6" x14ac:dyDescent="0.25">
      <c r="A16">
        <v>14</v>
      </c>
      <c r="B16" s="1">
        <v>42663.624409722222</v>
      </c>
      <c r="C16">
        <v>812.6</v>
      </c>
    </row>
    <row r="17" spans="1:3" x14ac:dyDescent="0.25">
      <c r="A17">
        <v>15</v>
      </c>
      <c r="B17" s="1">
        <v>42663.625104166669</v>
      </c>
      <c r="C17">
        <v>884</v>
      </c>
    </row>
    <row r="18" spans="1:3" x14ac:dyDescent="0.25">
      <c r="A18">
        <v>16</v>
      </c>
      <c r="B18" s="1">
        <v>42663.625798611109</v>
      </c>
      <c r="C18">
        <v>950.5</v>
      </c>
    </row>
    <row r="19" spans="1:3" x14ac:dyDescent="0.25">
      <c r="A19">
        <v>17</v>
      </c>
      <c r="B19" s="1">
        <v>42663.626493055555</v>
      </c>
      <c r="C19">
        <v>1102.5999999999999</v>
      </c>
    </row>
    <row r="20" spans="1:3" x14ac:dyDescent="0.25">
      <c r="A20">
        <v>18</v>
      </c>
      <c r="B20" s="1">
        <v>42663.627187500002</v>
      </c>
      <c r="C20">
        <v>1105.5999999999999</v>
      </c>
    </row>
    <row r="21" spans="1:3" x14ac:dyDescent="0.25">
      <c r="A21">
        <v>19</v>
      </c>
      <c r="B21" s="1">
        <v>42663.627881944441</v>
      </c>
      <c r="C21">
        <v>1129.4000000000001</v>
      </c>
    </row>
    <row r="22" spans="1:3" x14ac:dyDescent="0.25">
      <c r="A22">
        <v>20</v>
      </c>
      <c r="B22" s="1">
        <v>42663.628576388888</v>
      </c>
      <c r="C22">
        <v>1179.5</v>
      </c>
    </row>
    <row r="23" spans="1:3" x14ac:dyDescent="0.25">
      <c r="A23">
        <v>21</v>
      </c>
      <c r="B23" s="1">
        <v>42663.629270833335</v>
      </c>
      <c r="C23">
        <v>1219.8</v>
      </c>
    </row>
    <row r="24" spans="1:3" x14ac:dyDescent="0.25">
      <c r="A24">
        <v>22</v>
      </c>
      <c r="B24" s="1">
        <v>42663.629965277774</v>
      </c>
      <c r="C24">
        <v>1239.9000000000001</v>
      </c>
    </row>
    <row r="25" spans="1:3" x14ac:dyDescent="0.25">
      <c r="A25">
        <v>23</v>
      </c>
      <c r="B25" s="1">
        <v>42663.630659722221</v>
      </c>
      <c r="C25">
        <v>1278.4000000000001</v>
      </c>
    </row>
    <row r="26" spans="1:3" x14ac:dyDescent="0.25">
      <c r="A26">
        <v>24</v>
      </c>
      <c r="B26" s="1">
        <v>42663.631354166668</v>
      </c>
      <c r="C26">
        <v>1299.8</v>
      </c>
    </row>
    <row r="27" spans="1:3" x14ac:dyDescent="0.25">
      <c r="A27">
        <v>25</v>
      </c>
      <c r="B27" s="1">
        <v>42663.632048611114</v>
      </c>
      <c r="C27">
        <v>1366.3</v>
      </c>
    </row>
    <row r="28" spans="1:3" x14ac:dyDescent="0.25">
      <c r="A28">
        <v>26</v>
      </c>
      <c r="B28" s="1">
        <v>42663.632743055554</v>
      </c>
      <c r="C28">
        <v>1462.8</v>
      </c>
    </row>
    <row r="29" spans="1:3" x14ac:dyDescent="0.25">
      <c r="A29">
        <v>27</v>
      </c>
      <c r="B29" s="1">
        <v>42663.633437500001</v>
      </c>
      <c r="C29">
        <v>1504.3</v>
      </c>
    </row>
    <row r="30" spans="1:3" x14ac:dyDescent="0.25">
      <c r="A30">
        <v>28</v>
      </c>
      <c r="B30" s="1">
        <v>42663.634131944447</v>
      </c>
      <c r="C30">
        <v>1570.8</v>
      </c>
    </row>
    <row r="31" spans="1:3" x14ac:dyDescent="0.25">
      <c r="A31">
        <v>29</v>
      </c>
      <c r="B31" s="1">
        <v>42663.634826388887</v>
      </c>
      <c r="C31">
        <v>1611.1</v>
      </c>
    </row>
    <row r="32" spans="1:3" x14ac:dyDescent="0.25">
      <c r="A32">
        <v>30</v>
      </c>
      <c r="B32" s="1">
        <v>42663.635520833333</v>
      </c>
      <c r="C32">
        <v>1631.9</v>
      </c>
    </row>
    <row r="33" spans="1:3" x14ac:dyDescent="0.25">
      <c r="A33">
        <v>31</v>
      </c>
      <c r="B33" s="1">
        <v>42663.63621527778</v>
      </c>
      <c r="C33">
        <v>1656.9</v>
      </c>
    </row>
    <row r="34" spans="1:3" x14ac:dyDescent="0.25">
      <c r="A34">
        <v>32</v>
      </c>
      <c r="B34" s="1">
        <v>42663.63690972222</v>
      </c>
      <c r="C34">
        <v>1655.7</v>
      </c>
    </row>
    <row r="35" spans="1:3" x14ac:dyDescent="0.25">
      <c r="A35">
        <v>33</v>
      </c>
      <c r="B35" s="1">
        <v>42663.637604166666</v>
      </c>
      <c r="C35">
        <v>1653.8</v>
      </c>
    </row>
    <row r="36" spans="1:3" x14ac:dyDescent="0.25">
      <c r="A36">
        <v>34</v>
      </c>
      <c r="B36" s="1">
        <v>42663.638298611113</v>
      </c>
      <c r="C36">
        <v>1647.7</v>
      </c>
    </row>
    <row r="37" spans="1:3" x14ac:dyDescent="0.25">
      <c r="A37">
        <v>35</v>
      </c>
      <c r="B37" s="1">
        <v>42663.638993055552</v>
      </c>
      <c r="C37">
        <v>1622.7</v>
      </c>
    </row>
    <row r="38" spans="1:3" x14ac:dyDescent="0.25">
      <c r="A38">
        <v>36</v>
      </c>
      <c r="B38" s="1">
        <v>42663.639687499999</v>
      </c>
      <c r="C38">
        <v>1616</v>
      </c>
    </row>
    <row r="39" spans="1:3" x14ac:dyDescent="0.25">
      <c r="A39">
        <v>37</v>
      </c>
      <c r="B39" s="1">
        <v>42663.640381944446</v>
      </c>
      <c r="C39">
        <v>1611.7</v>
      </c>
    </row>
    <row r="40" spans="1:3" x14ac:dyDescent="0.25">
      <c r="A40">
        <v>38</v>
      </c>
      <c r="B40" s="1">
        <v>42663.641076388885</v>
      </c>
      <c r="C40">
        <v>1613.6</v>
      </c>
    </row>
    <row r="41" spans="1:3" x14ac:dyDescent="0.25">
      <c r="A41">
        <v>39</v>
      </c>
      <c r="B41" s="1">
        <v>42663.641770833332</v>
      </c>
      <c r="C41">
        <v>1602</v>
      </c>
    </row>
    <row r="42" spans="1:3" x14ac:dyDescent="0.25">
      <c r="A42">
        <v>40</v>
      </c>
      <c r="B42" s="1">
        <v>42663.642465277779</v>
      </c>
      <c r="C42">
        <v>1578.1</v>
      </c>
    </row>
    <row r="43" spans="1:3" x14ac:dyDescent="0.25">
      <c r="A43">
        <v>41</v>
      </c>
      <c r="B43" s="1">
        <v>42663.643159722225</v>
      </c>
      <c r="C43">
        <v>1565.9</v>
      </c>
    </row>
    <row r="44" spans="1:3" x14ac:dyDescent="0.25">
      <c r="A44">
        <v>42</v>
      </c>
      <c r="B44" s="1">
        <v>42663.643854166665</v>
      </c>
      <c r="C44">
        <v>1586.1</v>
      </c>
    </row>
    <row r="45" spans="1:3" x14ac:dyDescent="0.25">
      <c r="A45">
        <v>43</v>
      </c>
      <c r="B45" s="1">
        <v>42663.644548611112</v>
      </c>
      <c r="C45">
        <v>1582.4</v>
      </c>
    </row>
    <row r="46" spans="1:3" x14ac:dyDescent="0.25">
      <c r="A46">
        <v>44</v>
      </c>
      <c r="B46" s="1">
        <v>42663.645243055558</v>
      </c>
      <c r="C46">
        <v>1579.4</v>
      </c>
    </row>
    <row r="47" spans="1:3" x14ac:dyDescent="0.25">
      <c r="A47">
        <v>45</v>
      </c>
      <c r="B47" s="1">
        <v>42663.645937499998</v>
      </c>
      <c r="C47">
        <v>1591</v>
      </c>
    </row>
    <row r="48" spans="1:3" x14ac:dyDescent="0.25">
      <c r="A48">
        <v>46</v>
      </c>
      <c r="B48" s="1">
        <v>42663.646631944444</v>
      </c>
      <c r="C48">
        <v>1594.6</v>
      </c>
    </row>
    <row r="49" spans="1:3" x14ac:dyDescent="0.25">
      <c r="A49">
        <v>47</v>
      </c>
      <c r="B49" s="1">
        <v>42663.647326388891</v>
      </c>
      <c r="C49">
        <v>1581.2</v>
      </c>
    </row>
    <row r="50" spans="1:3" x14ac:dyDescent="0.25">
      <c r="A50">
        <v>48</v>
      </c>
      <c r="B50" s="1">
        <v>42663.648020833331</v>
      </c>
      <c r="C50">
        <v>1586.7</v>
      </c>
    </row>
    <row r="51" spans="1:3" x14ac:dyDescent="0.25">
      <c r="A51">
        <v>49</v>
      </c>
      <c r="B51" s="1">
        <v>42663.648715277777</v>
      </c>
      <c r="C51">
        <v>1590.4</v>
      </c>
    </row>
    <row r="52" spans="1:3" x14ac:dyDescent="0.25">
      <c r="A52">
        <v>50</v>
      </c>
      <c r="B52" s="1">
        <v>42663.649409722224</v>
      </c>
      <c r="C52">
        <v>1592.2</v>
      </c>
    </row>
    <row r="53" spans="1:3" x14ac:dyDescent="0.25">
      <c r="A53">
        <v>51</v>
      </c>
      <c r="B53" s="1">
        <v>42663.650104166663</v>
      </c>
      <c r="C53">
        <v>1594.6</v>
      </c>
    </row>
    <row r="54" spans="1:3" x14ac:dyDescent="0.25">
      <c r="A54">
        <v>52</v>
      </c>
      <c r="B54" s="1">
        <v>42663.65079861111</v>
      </c>
      <c r="C54">
        <v>1603.2</v>
      </c>
    </row>
    <row r="55" spans="1:3" x14ac:dyDescent="0.25">
      <c r="A55">
        <v>53</v>
      </c>
      <c r="B55" s="1">
        <v>42663.651493055557</v>
      </c>
      <c r="C55">
        <v>1599.5</v>
      </c>
    </row>
    <row r="56" spans="1:3" x14ac:dyDescent="0.25">
      <c r="A56">
        <v>54</v>
      </c>
      <c r="B56" s="1">
        <v>42663.652187500003</v>
      </c>
      <c r="C56">
        <v>1591.6</v>
      </c>
    </row>
    <row r="57" spans="1:3" x14ac:dyDescent="0.25">
      <c r="A57">
        <v>55</v>
      </c>
      <c r="B57" s="1">
        <v>42663.652881944443</v>
      </c>
      <c r="C57">
        <v>1553.1</v>
      </c>
    </row>
    <row r="58" spans="1:3" x14ac:dyDescent="0.25">
      <c r="A58">
        <v>56</v>
      </c>
      <c r="B58" s="1">
        <v>42663.65357638889</v>
      </c>
      <c r="C58">
        <v>1565.9</v>
      </c>
    </row>
    <row r="59" spans="1:3" x14ac:dyDescent="0.25">
      <c r="A59">
        <v>57</v>
      </c>
      <c r="B59" s="1">
        <v>42663.654270833336</v>
      </c>
      <c r="C59">
        <v>1565.9</v>
      </c>
    </row>
    <row r="60" spans="1:3" x14ac:dyDescent="0.25">
      <c r="A60">
        <v>58</v>
      </c>
      <c r="B60" s="1">
        <v>42663.654965277776</v>
      </c>
      <c r="C60">
        <v>1561.7</v>
      </c>
    </row>
    <row r="61" spans="1:3" x14ac:dyDescent="0.25">
      <c r="A61">
        <v>59</v>
      </c>
      <c r="B61" s="1">
        <v>42663.655659722222</v>
      </c>
      <c r="C61">
        <v>1562.9</v>
      </c>
    </row>
    <row r="62" spans="1:3" x14ac:dyDescent="0.25">
      <c r="A62">
        <v>60</v>
      </c>
      <c r="B62" s="1">
        <v>42663.656354166669</v>
      </c>
      <c r="C62">
        <v>1551.3</v>
      </c>
    </row>
    <row r="63" spans="1:3" x14ac:dyDescent="0.25">
      <c r="A63">
        <v>61</v>
      </c>
      <c r="B63" s="1">
        <v>42663.657048611109</v>
      </c>
      <c r="C63">
        <v>1500</v>
      </c>
    </row>
    <row r="64" spans="1:3" x14ac:dyDescent="0.25">
      <c r="A64">
        <v>62</v>
      </c>
      <c r="B64" s="1">
        <v>42663.657743055555</v>
      </c>
      <c r="C64">
        <v>1500.6</v>
      </c>
    </row>
    <row r="65" spans="1:6" x14ac:dyDescent="0.25">
      <c r="A65">
        <v>63</v>
      </c>
      <c r="B65" s="1">
        <v>42663.658437500002</v>
      </c>
      <c r="C65">
        <v>1503.1</v>
      </c>
    </row>
    <row r="66" spans="1:6" x14ac:dyDescent="0.25">
      <c r="A66">
        <v>64</v>
      </c>
      <c r="B66" s="1">
        <v>42663.659131944441</v>
      </c>
      <c r="C66">
        <v>1496.9</v>
      </c>
    </row>
    <row r="67" spans="1:6" x14ac:dyDescent="0.25">
      <c r="A67">
        <v>65</v>
      </c>
      <c r="B67" s="1">
        <v>42663.659826388888</v>
      </c>
      <c r="C67">
        <v>1106.2</v>
      </c>
    </row>
    <row r="68" spans="1:6" x14ac:dyDescent="0.25">
      <c r="A68">
        <v>66</v>
      </c>
      <c r="B68" s="1">
        <v>42663.660520833335</v>
      </c>
      <c r="C68">
        <v>494.5</v>
      </c>
    </row>
    <row r="69" spans="1:6" x14ac:dyDescent="0.25">
      <c r="A69">
        <v>67</v>
      </c>
      <c r="B69" s="1">
        <v>42663.661215277774</v>
      </c>
      <c r="C69">
        <v>420</v>
      </c>
    </row>
    <row r="70" spans="1:6" x14ac:dyDescent="0.25">
      <c r="A70">
        <v>68</v>
      </c>
      <c r="B70" s="1">
        <v>42663.661909722221</v>
      </c>
      <c r="C70">
        <v>441.4</v>
      </c>
    </row>
    <row r="71" spans="1:6" x14ac:dyDescent="0.25">
      <c r="A71">
        <v>69</v>
      </c>
      <c r="B71" s="1">
        <v>42663.662604166668</v>
      </c>
      <c r="C71">
        <v>437.1</v>
      </c>
    </row>
    <row r="72" spans="1:6" x14ac:dyDescent="0.25">
      <c r="A72">
        <v>70</v>
      </c>
      <c r="B72" s="1">
        <v>42663.663298611114</v>
      </c>
      <c r="C72">
        <v>426.7</v>
      </c>
    </row>
    <row r="73" spans="1:6" x14ac:dyDescent="0.25">
      <c r="A73">
        <v>71</v>
      </c>
      <c r="B73" s="1">
        <v>42663.663993055554</v>
      </c>
      <c r="C73">
        <v>401.7</v>
      </c>
    </row>
    <row r="74" spans="1:6" x14ac:dyDescent="0.25">
      <c r="A74">
        <v>72</v>
      </c>
      <c r="B74" s="1">
        <v>42663.664687500001</v>
      </c>
      <c r="C74">
        <v>418.2</v>
      </c>
    </row>
    <row r="75" spans="1:6" x14ac:dyDescent="0.25">
      <c r="A75">
        <v>73</v>
      </c>
      <c r="B75" s="1">
        <v>42663.665381944447</v>
      </c>
      <c r="C75">
        <v>556.20000000000005</v>
      </c>
    </row>
    <row r="76" spans="1:6" x14ac:dyDescent="0.25">
      <c r="A76">
        <v>74</v>
      </c>
      <c r="B76" s="1">
        <v>42663.666076388887</v>
      </c>
      <c r="C76">
        <v>523.20000000000005</v>
      </c>
    </row>
    <row r="77" spans="1:6" x14ac:dyDescent="0.25">
      <c r="A77">
        <v>75</v>
      </c>
      <c r="B77" s="1">
        <v>42663.666250000002</v>
      </c>
      <c r="D77" t="s">
        <v>7</v>
      </c>
    </row>
    <row r="78" spans="1:6" x14ac:dyDescent="0.25">
      <c r="A78">
        <v>76</v>
      </c>
      <c r="B78" s="1">
        <v>42663.666388888887</v>
      </c>
      <c r="E78" t="s">
        <v>7</v>
      </c>
      <c r="F78" t="s">
        <v>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"/>
  <sheetViews>
    <sheetView workbookViewId="0">
      <selection activeCell="C6" sqref="C6"/>
    </sheetView>
  </sheetViews>
  <sheetFormatPr defaultRowHeight="15" x14ac:dyDescent="0.25"/>
  <cols>
    <col min="1" max="1" width="24.5703125" customWidth="1"/>
    <col min="2" max="2" width="21.85546875" customWidth="1"/>
    <col min="3" max="3" width="33" customWidth="1"/>
    <col min="4" max="4" width="29" customWidth="1"/>
    <col min="6" max="6" width="24.5703125" customWidth="1"/>
  </cols>
  <sheetData>
    <row r="1" spans="1:6" x14ac:dyDescent="0.25">
      <c r="A1" s="6" t="s">
        <v>8</v>
      </c>
      <c r="F1" s="2"/>
    </row>
    <row r="2" spans="1:6" x14ac:dyDescent="0.25">
      <c r="A2" s="6" t="s">
        <v>9</v>
      </c>
    </row>
    <row r="3" spans="1:6" x14ac:dyDescent="0.25">
      <c r="A3" s="6" t="s">
        <v>10</v>
      </c>
    </row>
    <row r="4" spans="1:6" x14ac:dyDescent="0.25">
      <c r="A4" s="8">
        <v>42663</v>
      </c>
    </row>
    <row r="5" spans="1:6" x14ac:dyDescent="0.25">
      <c r="A5" s="3"/>
    </row>
    <row r="6" spans="1:6" x14ac:dyDescent="0.25">
      <c r="A6" s="2" t="s">
        <v>11</v>
      </c>
    </row>
    <row r="7" spans="1:6" x14ac:dyDescent="0.25">
      <c r="A7" s="6" t="s">
        <v>12</v>
      </c>
      <c r="B7">
        <v>388</v>
      </c>
    </row>
    <row r="8" spans="1:6" x14ac:dyDescent="0.25">
      <c r="A8" s="6" t="s">
        <v>13</v>
      </c>
      <c r="B8">
        <v>400</v>
      </c>
    </row>
    <row r="9" spans="1:6" ht="15.75" customHeight="1" x14ac:dyDescent="0.25">
      <c r="A9" s="6" t="s">
        <v>14</v>
      </c>
      <c r="B9">
        <v>12</v>
      </c>
    </row>
    <row r="10" spans="1:6" ht="15.75" customHeight="1" x14ac:dyDescent="0.25"/>
    <row r="11" spans="1:6" x14ac:dyDescent="0.25">
      <c r="A11" s="2" t="s">
        <v>15</v>
      </c>
    </row>
    <row r="12" spans="1:6" x14ac:dyDescent="0.25">
      <c r="A12" s="6" t="s">
        <v>16</v>
      </c>
      <c r="B12" s="6" t="s">
        <v>17</v>
      </c>
      <c r="C12" s="6" t="s">
        <v>18</v>
      </c>
      <c r="D12" s="6" t="s">
        <v>19</v>
      </c>
    </row>
    <row r="13" spans="1:6" x14ac:dyDescent="0.25">
      <c r="A13">
        <v>1</v>
      </c>
      <c r="B13" s="1">
        <v>42663.615381944444</v>
      </c>
      <c r="C13">
        <v>799.8</v>
      </c>
      <c r="D13">
        <f>C13+12</f>
        <v>811.8</v>
      </c>
    </row>
    <row r="14" spans="1:6" x14ac:dyDescent="0.25">
      <c r="A14">
        <v>2</v>
      </c>
      <c r="B14" s="1">
        <v>42663.616076388891</v>
      </c>
      <c r="C14">
        <v>634.9</v>
      </c>
      <c r="D14">
        <f t="shared" ref="D14:D78" si="0">C14+12</f>
        <v>646.9</v>
      </c>
    </row>
    <row r="15" spans="1:6" x14ac:dyDescent="0.25">
      <c r="A15">
        <v>3</v>
      </c>
      <c r="B15" s="1">
        <v>42663.616770833331</v>
      </c>
      <c r="C15">
        <v>459.1</v>
      </c>
      <c r="D15">
        <f t="shared" si="0"/>
        <v>471.1</v>
      </c>
    </row>
    <row r="16" spans="1:6" x14ac:dyDescent="0.25">
      <c r="A16">
        <v>4</v>
      </c>
      <c r="B16" s="1">
        <v>42663.617465277777</v>
      </c>
      <c r="C16">
        <v>398.7</v>
      </c>
      <c r="D16">
        <f t="shared" si="0"/>
        <v>410.7</v>
      </c>
    </row>
    <row r="17" spans="1:4" x14ac:dyDescent="0.25">
      <c r="A17">
        <v>5</v>
      </c>
      <c r="B17" s="1">
        <v>42663.618159722224</v>
      </c>
      <c r="C17">
        <v>406.6</v>
      </c>
      <c r="D17">
        <f t="shared" si="0"/>
        <v>418.6</v>
      </c>
    </row>
    <row r="18" spans="1:4" x14ac:dyDescent="0.25">
      <c r="A18">
        <v>6</v>
      </c>
      <c r="B18" s="1">
        <v>42663.618854166663</v>
      </c>
      <c r="C18">
        <v>398.7</v>
      </c>
      <c r="D18">
        <f t="shared" si="0"/>
        <v>410.7</v>
      </c>
    </row>
    <row r="19" spans="1:4" x14ac:dyDescent="0.25">
      <c r="A19">
        <v>7</v>
      </c>
      <c r="B19" s="1">
        <v>42663.61954861111</v>
      </c>
      <c r="C19">
        <v>393.8</v>
      </c>
      <c r="D19">
        <f t="shared" si="0"/>
        <v>405.8</v>
      </c>
    </row>
    <row r="20" spans="1:4" x14ac:dyDescent="0.25">
      <c r="A20">
        <v>8</v>
      </c>
      <c r="B20" s="1">
        <v>42663.620243055557</v>
      </c>
      <c r="C20">
        <v>386.4</v>
      </c>
      <c r="D20">
        <f t="shared" si="0"/>
        <v>398.4</v>
      </c>
    </row>
    <row r="21" spans="1:4" x14ac:dyDescent="0.25">
      <c r="A21">
        <v>9</v>
      </c>
      <c r="B21" s="1">
        <v>42663.620937500003</v>
      </c>
      <c r="C21">
        <v>818.1</v>
      </c>
      <c r="D21">
        <f t="shared" si="0"/>
        <v>830.1</v>
      </c>
    </row>
    <row r="22" spans="1:4" x14ac:dyDescent="0.25">
      <c r="A22">
        <v>10</v>
      </c>
      <c r="B22" s="1">
        <v>42663.621631944443</v>
      </c>
      <c r="C22">
        <v>710</v>
      </c>
      <c r="D22">
        <f t="shared" si="0"/>
        <v>722</v>
      </c>
    </row>
    <row r="23" spans="1:4" x14ac:dyDescent="0.25">
      <c r="A23">
        <v>11</v>
      </c>
      <c r="B23" s="1">
        <v>42663.62232638889</v>
      </c>
      <c r="C23">
        <v>740.5</v>
      </c>
      <c r="D23">
        <f t="shared" si="0"/>
        <v>752.5</v>
      </c>
    </row>
    <row r="24" spans="1:4" x14ac:dyDescent="0.25">
      <c r="A24">
        <v>12</v>
      </c>
      <c r="B24" s="1">
        <v>42663.623020833336</v>
      </c>
      <c r="C24">
        <v>734.4</v>
      </c>
      <c r="D24">
        <f t="shared" si="0"/>
        <v>746.4</v>
      </c>
    </row>
    <row r="25" spans="1:4" x14ac:dyDescent="0.25">
      <c r="A25">
        <v>13</v>
      </c>
      <c r="B25" s="1">
        <v>42663.623715277776</v>
      </c>
      <c r="C25">
        <v>771.7</v>
      </c>
      <c r="D25">
        <f t="shared" si="0"/>
        <v>783.7</v>
      </c>
    </row>
    <row r="26" spans="1:4" x14ac:dyDescent="0.25">
      <c r="A26">
        <v>14</v>
      </c>
      <c r="B26" s="1">
        <v>42663.624409722222</v>
      </c>
      <c r="C26">
        <v>812.6</v>
      </c>
      <c r="D26">
        <f t="shared" si="0"/>
        <v>824.6</v>
      </c>
    </row>
    <row r="27" spans="1:4" x14ac:dyDescent="0.25">
      <c r="A27">
        <v>15</v>
      </c>
      <c r="B27" s="1">
        <v>42663.625104166669</v>
      </c>
      <c r="C27">
        <v>884</v>
      </c>
      <c r="D27">
        <f t="shared" si="0"/>
        <v>896</v>
      </c>
    </row>
    <row r="28" spans="1:4" x14ac:dyDescent="0.25">
      <c r="A28">
        <v>16</v>
      </c>
      <c r="B28" s="1">
        <v>42663.625798611109</v>
      </c>
      <c r="C28">
        <v>950.5</v>
      </c>
      <c r="D28">
        <f t="shared" si="0"/>
        <v>962.5</v>
      </c>
    </row>
    <row r="29" spans="1:4" x14ac:dyDescent="0.25">
      <c r="A29">
        <v>17</v>
      </c>
      <c r="B29" s="1">
        <v>42663.626493055555</v>
      </c>
      <c r="C29">
        <v>1102.5999999999999</v>
      </c>
      <c r="D29">
        <f t="shared" si="0"/>
        <v>1114.5999999999999</v>
      </c>
    </row>
    <row r="30" spans="1:4" x14ac:dyDescent="0.25">
      <c r="A30">
        <v>18</v>
      </c>
      <c r="B30" s="1">
        <v>42663.627187500002</v>
      </c>
      <c r="C30">
        <v>1105.5999999999999</v>
      </c>
      <c r="D30">
        <f t="shared" si="0"/>
        <v>1117.5999999999999</v>
      </c>
    </row>
    <row r="31" spans="1:4" x14ac:dyDescent="0.25">
      <c r="A31">
        <v>19</v>
      </c>
      <c r="B31" s="1">
        <v>42663.627881944441</v>
      </c>
      <c r="C31">
        <v>1129.4000000000001</v>
      </c>
      <c r="D31">
        <f t="shared" si="0"/>
        <v>1141.4000000000001</v>
      </c>
    </row>
    <row r="32" spans="1:4" x14ac:dyDescent="0.25">
      <c r="A32">
        <v>20</v>
      </c>
      <c r="B32" s="1">
        <v>42663.628576388888</v>
      </c>
      <c r="C32">
        <v>1179.5</v>
      </c>
      <c r="D32">
        <f t="shared" si="0"/>
        <v>1191.5</v>
      </c>
    </row>
    <row r="33" spans="1:4" x14ac:dyDescent="0.25">
      <c r="A33">
        <v>21</v>
      </c>
      <c r="B33" s="1">
        <v>42663.629270833335</v>
      </c>
      <c r="C33">
        <v>1219.8</v>
      </c>
      <c r="D33">
        <f t="shared" si="0"/>
        <v>1231.8</v>
      </c>
    </row>
    <row r="34" spans="1:4" x14ac:dyDescent="0.25">
      <c r="A34">
        <v>22</v>
      </c>
      <c r="B34" s="1">
        <v>42663.629965277774</v>
      </c>
      <c r="C34">
        <v>1239.9000000000001</v>
      </c>
      <c r="D34">
        <f t="shared" si="0"/>
        <v>1251.9000000000001</v>
      </c>
    </row>
    <row r="35" spans="1:4" x14ac:dyDescent="0.25">
      <c r="A35">
        <v>23</v>
      </c>
      <c r="B35" s="1">
        <v>42663.630659722221</v>
      </c>
      <c r="C35">
        <v>1278.4000000000001</v>
      </c>
      <c r="D35">
        <f t="shared" si="0"/>
        <v>1290.4000000000001</v>
      </c>
    </row>
    <row r="36" spans="1:4" x14ac:dyDescent="0.25">
      <c r="A36">
        <v>24</v>
      </c>
      <c r="B36" s="1">
        <v>42663.631354166668</v>
      </c>
      <c r="C36">
        <v>1299.8</v>
      </c>
      <c r="D36">
        <f t="shared" si="0"/>
        <v>1311.8</v>
      </c>
    </row>
    <row r="37" spans="1:4" x14ac:dyDescent="0.25">
      <c r="A37">
        <v>25</v>
      </c>
      <c r="B37" s="1">
        <v>42663.632048611114</v>
      </c>
      <c r="C37">
        <v>1366.3</v>
      </c>
      <c r="D37">
        <f t="shared" si="0"/>
        <v>1378.3</v>
      </c>
    </row>
    <row r="38" spans="1:4" x14ac:dyDescent="0.25">
      <c r="A38">
        <v>26</v>
      </c>
      <c r="B38" s="1">
        <v>42663.632743055554</v>
      </c>
      <c r="C38">
        <v>1462.8</v>
      </c>
      <c r="D38">
        <f t="shared" si="0"/>
        <v>1474.8</v>
      </c>
    </row>
    <row r="39" spans="1:4" x14ac:dyDescent="0.25">
      <c r="A39">
        <v>27</v>
      </c>
      <c r="B39" s="1">
        <v>42663.633437500001</v>
      </c>
      <c r="C39">
        <v>1504.3</v>
      </c>
      <c r="D39">
        <f t="shared" si="0"/>
        <v>1516.3</v>
      </c>
    </row>
    <row r="40" spans="1:4" x14ac:dyDescent="0.25">
      <c r="A40">
        <v>28</v>
      </c>
      <c r="B40" s="1">
        <v>42663.634131944447</v>
      </c>
      <c r="C40">
        <v>1570.8</v>
      </c>
      <c r="D40">
        <f t="shared" si="0"/>
        <v>1582.8</v>
      </c>
    </row>
    <row r="41" spans="1:4" x14ac:dyDescent="0.25">
      <c r="A41">
        <v>29</v>
      </c>
      <c r="B41" s="1">
        <v>42663.634826388887</v>
      </c>
      <c r="C41">
        <v>1611.1</v>
      </c>
      <c r="D41">
        <f t="shared" si="0"/>
        <v>1623.1</v>
      </c>
    </row>
    <row r="42" spans="1:4" x14ac:dyDescent="0.25">
      <c r="A42">
        <v>30</v>
      </c>
      <c r="B42" s="1">
        <v>42663.635520833333</v>
      </c>
      <c r="C42">
        <v>1631.9</v>
      </c>
      <c r="D42">
        <f t="shared" si="0"/>
        <v>1643.9</v>
      </c>
    </row>
    <row r="43" spans="1:4" x14ac:dyDescent="0.25">
      <c r="A43">
        <v>31</v>
      </c>
      <c r="B43" s="1">
        <v>42663.63621527778</v>
      </c>
      <c r="C43">
        <v>1656.9</v>
      </c>
      <c r="D43">
        <f t="shared" si="0"/>
        <v>1668.9</v>
      </c>
    </row>
    <row r="44" spans="1:4" x14ac:dyDescent="0.25">
      <c r="A44">
        <v>32</v>
      </c>
      <c r="B44" s="1">
        <v>42663.63690972222</v>
      </c>
      <c r="C44">
        <v>1655.7</v>
      </c>
      <c r="D44">
        <f t="shared" si="0"/>
        <v>1667.7</v>
      </c>
    </row>
    <row r="45" spans="1:4" x14ac:dyDescent="0.25">
      <c r="A45">
        <v>33</v>
      </c>
      <c r="B45" s="1">
        <v>42663.637604166666</v>
      </c>
      <c r="C45">
        <v>1653.8</v>
      </c>
      <c r="D45">
        <f t="shared" si="0"/>
        <v>1665.8</v>
      </c>
    </row>
    <row r="46" spans="1:4" x14ac:dyDescent="0.25">
      <c r="A46">
        <v>34</v>
      </c>
      <c r="B46" s="1">
        <v>42663.638298611113</v>
      </c>
      <c r="C46">
        <v>1647.7</v>
      </c>
      <c r="D46">
        <f t="shared" si="0"/>
        <v>1659.7</v>
      </c>
    </row>
    <row r="47" spans="1:4" x14ac:dyDescent="0.25">
      <c r="A47">
        <v>35</v>
      </c>
      <c r="B47" s="1">
        <v>42663.638993055552</v>
      </c>
      <c r="C47">
        <v>1622.7</v>
      </c>
      <c r="D47">
        <f t="shared" si="0"/>
        <v>1634.7</v>
      </c>
    </row>
    <row r="48" spans="1:4" x14ac:dyDescent="0.25">
      <c r="A48">
        <v>36</v>
      </c>
      <c r="B48" s="1">
        <v>42663.639687499999</v>
      </c>
      <c r="C48">
        <v>1616</v>
      </c>
      <c r="D48">
        <f t="shared" si="0"/>
        <v>1628</v>
      </c>
    </row>
    <row r="49" spans="1:4" x14ac:dyDescent="0.25">
      <c r="A49">
        <v>37</v>
      </c>
      <c r="B49" s="1">
        <v>42663.640381944446</v>
      </c>
      <c r="C49">
        <v>1611.7</v>
      </c>
      <c r="D49">
        <f t="shared" si="0"/>
        <v>1623.7</v>
      </c>
    </row>
    <row r="50" spans="1:4" x14ac:dyDescent="0.25">
      <c r="A50">
        <v>38</v>
      </c>
      <c r="B50" s="1">
        <v>42663.641076388885</v>
      </c>
      <c r="C50">
        <v>1613.6</v>
      </c>
      <c r="D50">
        <f t="shared" si="0"/>
        <v>1625.6</v>
      </c>
    </row>
    <row r="51" spans="1:4" x14ac:dyDescent="0.25">
      <c r="A51">
        <v>39</v>
      </c>
      <c r="B51" s="1">
        <v>42663.641770833332</v>
      </c>
      <c r="C51">
        <v>1602</v>
      </c>
      <c r="D51">
        <f t="shared" si="0"/>
        <v>1614</v>
      </c>
    </row>
    <row r="52" spans="1:4" x14ac:dyDescent="0.25">
      <c r="A52">
        <v>40</v>
      </c>
      <c r="B52" s="1">
        <v>42663.642465277779</v>
      </c>
      <c r="C52">
        <v>1578.1</v>
      </c>
      <c r="D52">
        <f t="shared" si="0"/>
        <v>1590.1</v>
      </c>
    </row>
    <row r="53" spans="1:4" x14ac:dyDescent="0.25">
      <c r="A53">
        <v>41</v>
      </c>
      <c r="B53" s="1">
        <v>42663.643159722225</v>
      </c>
      <c r="C53">
        <v>1565.9</v>
      </c>
      <c r="D53">
        <f t="shared" si="0"/>
        <v>1577.9</v>
      </c>
    </row>
    <row r="54" spans="1:4" x14ac:dyDescent="0.25">
      <c r="A54">
        <v>42</v>
      </c>
      <c r="B54" s="1">
        <v>42663.643854166665</v>
      </c>
      <c r="C54">
        <v>1586.1</v>
      </c>
      <c r="D54">
        <f t="shared" si="0"/>
        <v>1598.1</v>
      </c>
    </row>
    <row r="55" spans="1:4" x14ac:dyDescent="0.25">
      <c r="A55">
        <v>43</v>
      </c>
      <c r="B55" s="1">
        <v>42663.644548611112</v>
      </c>
      <c r="C55">
        <v>1582.4</v>
      </c>
      <c r="D55">
        <f t="shared" si="0"/>
        <v>1594.4</v>
      </c>
    </row>
    <row r="56" spans="1:4" x14ac:dyDescent="0.25">
      <c r="A56">
        <v>44</v>
      </c>
      <c r="B56" s="1">
        <v>42663.645243055558</v>
      </c>
      <c r="C56">
        <v>1579.4</v>
      </c>
      <c r="D56">
        <f t="shared" si="0"/>
        <v>1591.4</v>
      </c>
    </row>
    <row r="57" spans="1:4" x14ac:dyDescent="0.25">
      <c r="A57">
        <v>45</v>
      </c>
      <c r="B57" s="1">
        <v>42663.645937499998</v>
      </c>
      <c r="C57">
        <v>1591</v>
      </c>
      <c r="D57">
        <f t="shared" si="0"/>
        <v>1603</v>
      </c>
    </row>
    <row r="58" spans="1:4" x14ac:dyDescent="0.25">
      <c r="A58">
        <v>46</v>
      </c>
      <c r="B58" s="1">
        <v>42663.646631944444</v>
      </c>
      <c r="C58">
        <v>1594.6</v>
      </c>
      <c r="D58">
        <f t="shared" si="0"/>
        <v>1606.6</v>
      </c>
    </row>
    <row r="59" spans="1:4" x14ac:dyDescent="0.25">
      <c r="A59">
        <v>47</v>
      </c>
      <c r="B59" s="1">
        <v>42663.647326388891</v>
      </c>
      <c r="C59">
        <v>1581.2</v>
      </c>
      <c r="D59">
        <f t="shared" si="0"/>
        <v>1593.2</v>
      </c>
    </row>
    <row r="60" spans="1:4" x14ac:dyDescent="0.25">
      <c r="A60">
        <v>48</v>
      </c>
      <c r="B60" s="1">
        <v>42663.648020833331</v>
      </c>
      <c r="C60">
        <v>1586.7</v>
      </c>
      <c r="D60">
        <f t="shared" si="0"/>
        <v>1598.7</v>
      </c>
    </row>
    <row r="61" spans="1:4" x14ac:dyDescent="0.25">
      <c r="A61">
        <v>49</v>
      </c>
      <c r="B61" s="1">
        <v>42663.648715277777</v>
      </c>
      <c r="C61">
        <v>1590.4</v>
      </c>
      <c r="D61">
        <f t="shared" si="0"/>
        <v>1602.4</v>
      </c>
    </row>
    <row r="62" spans="1:4" x14ac:dyDescent="0.25">
      <c r="A62">
        <v>50</v>
      </c>
      <c r="B62" s="1">
        <v>42663.649409722224</v>
      </c>
      <c r="C62">
        <v>1592.2</v>
      </c>
      <c r="D62">
        <f t="shared" si="0"/>
        <v>1604.2</v>
      </c>
    </row>
    <row r="63" spans="1:4" x14ac:dyDescent="0.25">
      <c r="A63">
        <v>51</v>
      </c>
      <c r="B63" s="1">
        <v>42663.650104166663</v>
      </c>
      <c r="C63">
        <v>1594.6</v>
      </c>
      <c r="D63">
        <f t="shared" si="0"/>
        <v>1606.6</v>
      </c>
    </row>
    <row r="64" spans="1:4" x14ac:dyDescent="0.25">
      <c r="A64">
        <v>52</v>
      </c>
      <c r="B64" s="1">
        <v>42663.65079861111</v>
      </c>
      <c r="C64">
        <v>1603.2</v>
      </c>
      <c r="D64">
        <f t="shared" si="0"/>
        <v>1615.2</v>
      </c>
    </row>
    <row r="65" spans="1:4" x14ac:dyDescent="0.25">
      <c r="A65">
        <v>53</v>
      </c>
      <c r="B65" s="1">
        <v>42663.651493055557</v>
      </c>
      <c r="C65">
        <v>1599.5</v>
      </c>
      <c r="D65">
        <f t="shared" si="0"/>
        <v>1611.5</v>
      </c>
    </row>
    <row r="66" spans="1:4" x14ac:dyDescent="0.25">
      <c r="A66">
        <v>54</v>
      </c>
      <c r="B66" s="1">
        <v>42663.652187500003</v>
      </c>
      <c r="C66">
        <v>1591.6</v>
      </c>
      <c r="D66">
        <f t="shared" si="0"/>
        <v>1603.6</v>
      </c>
    </row>
    <row r="67" spans="1:4" x14ac:dyDescent="0.25">
      <c r="A67">
        <v>55</v>
      </c>
      <c r="B67" s="1">
        <v>42663.652881944443</v>
      </c>
      <c r="C67">
        <v>1553.1</v>
      </c>
      <c r="D67">
        <f t="shared" si="0"/>
        <v>1565.1</v>
      </c>
    </row>
    <row r="68" spans="1:4" x14ac:dyDescent="0.25">
      <c r="A68">
        <v>56</v>
      </c>
      <c r="B68" s="1">
        <v>42663.65357638889</v>
      </c>
      <c r="C68">
        <v>1565.9</v>
      </c>
      <c r="D68">
        <f t="shared" si="0"/>
        <v>1577.9</v>
      </c>
    </row>
    <row r="69" spans="1:4" x14ac:dyDescent="0.25">
      <c r="A69">
        <v>57</v>
      </c>
      <c r="B69" s="1">
        <v>42663.654270833336</v>
      </c>
      <c r="C69">
        <v>1565.9</v>
      </c>
      <c r="D69">
        <f t="shared" si="0"/>
        <v>1577.9</v>
      </c>
    </row>
    <row r="70" spans="1:4" x14ac:dyDescent="0.25">
      <c r="A70">
        <v>58</v>
      </c>
      <c r="B70" s="1">
        <v>42663.654965277776</v>
      </c>
      <c r="C70">
        <v>1561.7</v>
      </c>
      <c r="D70">
        <f t="shared" si="0"/>
        <v>1573.7</v>
      </c>
    </row>
    <row r="71" spans="1:4" x14ac:dyDescent="0.25">
      <c r="A71">
        <v>59</v>
      </c>
      <c r="B71" s="1">
        <v>42663.655659722222</v>
      </c>
      <c r="C71">
        <v>1562.9</v>
      </c>
      <c r="D71">
        <f t="shared" si="0"/>
        <v>1574.9</v>
      </c>
    </row>
    <row r="72" spans="1:4" x14ac:dyDescent="0.25">
      <c r="A72">
        <v>60</v>
      </c>
      <c r="B72" s="1">
        <v>42663.656354166669</v>
      </c>
      <c r="C72">
        <v>1551.3</v>
      </c>
      <c r="D72">
        <f t="shared" si="0"/>
        <v>1563.3</v>
      </c>
    </row>
    <row r="73" spans="1:4" x14ac:dyDescent="0.25">
      <c r="A73">
        <v>61</v>
      </c>
      <c r="B73" s="1">
        <v>42663.657048611109</v>
      </c>
      <c r="C73">
        <v>1500</v>
      </c>
      <c r="D73">
        <f t="shared" si="0"/>
        <v>1512</v>
      </c>
    </row>
    <row r="74" spans="1:4" x14ac:dyDescent="0.25">
      <c r="A74">
        <v>62</v>
      </c>
      <c r="B74" s="1">
        <v>42663.657743055555</v>
      </c>
      <c r="C74">
        <v>1500.6</v>
      </c>
      <c r="D74">
        <f t="shared" si="0"/>
        <v>1512.6</v>
      </c>
    </row>
    <row r="75" spans="1:4" x14ac:dyDescent="0.25">
      <c r="A75">
        <v>63</v>
      </c>
      <c r="B75" s="1">
        <v>42663.658437500002</v>
      </c>
      <c r="C75">
        <v>1503.1</v>
      </c>
      <c r="D75">
        <f t="shared" si="0"/>
        <v>1515.1</v>
      </c>
    </row>
    <row r="76" spans="1:4" x14ac:dyDescent="0.25">
      <c r="A76">
        <v>64</v>
      </c>
      <c r="B76" s="1">
        <v>42663.659131944441</v>
      </c>
      <c r="C76">
        <v>1496.9</v>
      </c>
      <c r="D76">
        <f t="shared" si="0"/>
        <v>1508.9</v>
      </c>
    </row>
    <row r="77" spans="1:4" x14ac:dyDescent="0.25">
      <c r="A77">
        <v>65</v>
      </c>
      <c r="B77" s="1">
        <v>42663.659826388888</v>
      </c>
      <c r="C77">
        <v>1106.2</v>
      </c>
      <c r="D77">
        <f t="shared" si="0"/>
        <v>1118.2</v>
      </c>
    </row>
    <row r="78" spans="1:4" x14ac:dyDescent="0.25">
      <c r="A78">
        <v>66</v>
      </c>
      <c r="B78" s="1">
        <v>42663.660520833335</v>
      </c>
      <c r="C78">
        <v>494.5</v>
      </c>
      <c r="D78">
        <f t="shared" si="0"/>
        <v>506.5</v>
      </c>
    </row>
    <row r="79" spans="1:4" x14ac:dyDescent="0.25">
      <c r="A79">
        <v>67</v>
      </c>
      <c r="B79" s="1">
        <v>42663.661215277774</v>
      </c>
      <c r="C79">
        <v>420</v>
      </c>
      <c r="D79">
        <f t="shared" ref="D79:D86" si="1">C79+12</f>
        <v>432</v>
      </c>
    </row>
    <row r="80" spans="1:4" x14ac:dyDescent="0.25">
      <c r="A80">
        <v>68</v>
      </c>
      <c r="B80" s="1">
        <v>42663.661909722221</v>
      </c>
      <c r="C80">
        <v>441.4</v>
      </c>
      <c r="D80">
        <f t="shared" si="1"/>
        <v>453.4</v>
      </c>
    </row>
    <row r="81" spans="1:4" x14ac:dyDescent="0.25">
      <c r="A81">
        <v>69</v>
      </c>
      <c r="B81" s="1">
        <v>42663.662604166668</v>
      </c>
      <c r="C81">
        <v>437.1</v>
      </c>
      <c r="D81">
        <f t="shared" si="1"/>
        <v>449.1</v>
      </c>
    </row>
    <row r="82" spans="1:4" x14ac:dyDescent="0.25">
      <c r="A82">
        <v>70</v>
      </c>
      <c r="B82" s="1">
        <v>42663.663298611114</v>
      </c>
      <c r="C82">
        <v>426.7</v>
      </c>
      <c r="D82">
        <f t="shared" si="1"/>
        <v>438.7</v>
      </c>
    </row>
    <row r="83" spans="1:4" x14ac:dyDescent="0.25">
      <c r="A83">
        <v>71</v>
      </c>
      <c r="B83" s="1">
        <v>42663.663993055554</v>
      </c>
      <c r="C83">
        <v>401.7</v>
      </c>
      <c r="D83">
        <f t="shared" si="1"/>
        <v>413.7</v>
      </c>
    </row>
    <row r="84" spans="1:4" x14ac:dyDescent="0.25">
      <c r="A84">
        <v>72</v>
      </c>
      <c r="B84" s="1">
        <v>42663.664687500001</v>
      </c>
      <c r="C84">
        <v>418.2</v>
      </c>
      <c r="D84">
        <f t="shared" si="1"/>
        <v>430.2</v>
      </c>
    </row>
    <row r="85" spans="1:4" x14ac:dyDescent="0.25">
      <c r="A85">
        <v>73</v>
      </c>
      <c r="B85" s="1">
        <v>42663.665381944447</v>
      </c>
      <c r="C85">
        <v>556.20000000000005</v>
      </c>
      <c r="D85">
        <f t="shared" si="1"/>
        <v>568.20000000000005</v>
      </c>
    </row>
    <row r="86" spans="1:4" x14ac:dyDescent="0.25">
      <c r="A86">
        <v>74</v>
      </c>
      <c r="B86" s="1">
        <v>42663.666076388887</v>
      </c>
      <c r="C86">
        <v>523.20000000000005</v>
      </c>
      <c r="D86">
        <f t="shared" si="1"/>
        <v>535.20000000000005</v>
      </c>
    </row>
    <row r="87" spans="1:4" x14ac:dyDescent="0.25">
      <c r="A87">
        <v>75</v>
      </c>
      <c r="B87" s="1">
        <v>42663.666250000002</v>
      </c>
    </row>
    <row r="88" spans="1:4" x14ac:dyDescent="0.25">
      <c r="A88">
        <v>76</v>
      </c>
      <c r="B88" s="1">
        <v>42663.666388888887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5"/>
  <sheetViews>
    <sheetView workbookViewId="0">
      <selection activeCell="A29" sqref="A29"/>
    </sheetView>
  </sheetViews>
  <sheetFormatPr defaultRowHeight="15" x14ac:dyDescent="0.25"/>
  <cols>
    <col min="1" max="1" width="40.28515625" customWidth="1"/>
    <col min="2" max="2" width="20.42578125" customWidth="1"/>
    <col min="3" max="3" width="15.28515625" customWidth="1"/>
    <col min="4" max="4" width="18" customWidth="1"/>
    <col min="5" max="5" width="15.28515625" customWidth="1"/>
    <col min="6" max="6" width="18.5703125" customWidth="1"/>
  </cols>
  <sheetData>
    <row r="1" spans="1:2" x14ac:dyDescent="0.25">
      <c r="A1" s="6" t="s">
        <v>8</v>
      </c>
    </row>
    <row r="2" spans="1:2" x14ac:dyDescent="0.25">
      <c r="A2" s="6" t="s">
        <v>9</v>
      </c>
    </row>
    <row r="3" spans="1:2" x14ac:dyDescent="0.25">
      <c r="A3" s="6" t="s">
        <v>10</v>
      </c>
    </row>
    <row r="4" spans="1:2" x14ac:dyDescent="0.25">
      <c r="A4" s="8">
        <v>42663</v>
      </c>
    </row>
    <row r="5" spans="1:2" x14ac:dyDescent="0.25">
      <c r="A5" s="3"/>
    </row>
    <row r="6" spans="1:2" x14ac:dyDescent="0.25">
      <c r="A6" s="2" t="s">
        <v>11</v>
      </c>
    </row>
    <row r="7" spans="1:2" x14ac:dyDescent="0.25">
      <c r="A7" s="6" t="s">
        <v>12</v>
      </c>
      <c r="B7">
        <v>388</v>
      </c>
    </row>
    <row r="8" spans="1:2" x14ac:dyDescent="0.25">
      <c r="A8" s="6" t="s">
        <v>13</v>
      </c>
      <c r="B8">
        <v>400</v>
      </c>
    </row>
    <row r="9" spans="1:2" x14ac:dyDescent="0.25">
      <c r="A9" s="6" t="s">
        <v>14</v>
      </c>
      <c r="B9">
        <v>12</v>
      </c>
    </row>
    <row r="10" spans="1:2" x14ac:dyDescent="0.25">
      <c r="A10" s="6" t="s">
        <v>23</v>
      </c>
      <c r="B10">
        <v>1287</v>
      </c>
    </row>
    <row r="11" spans="1:2" x14ac:dyDescent="0.25">
      <c r="A11" s="6" t="s">
        <v>31</v>
      </c>
      <c r="B11" s="5">
        <v>3</v>
      </c>
    </row>
    <row r="12" spans="1:2" x14ac:dyDescent="0.25">
      <c r="A12" s="6"/>
    </row>
    <row r="13" spans="1:2" x14ac:dyDescent="0.25">
      <c r="A13" s="2" t="s">
        <v>24</v>
      </c>
    </row>
    <row r="14" spans="1:2" x14ac:dyDescent="0.25">
      <c r="A14" s="7" t="s">
        <v>25</v>
      </c>
      <c r="B14">
        <v>0.2079</v>
      </c>
    </row>
    <row r="15" spans="1:2" x14ac:dyDescent="0.25">
      <c r="A15" s="7" t="s">
        <v>26</v>
      </c>
      <c r="B15" s="4">
        <f>3/B14</f>
        <v>14.430014430014429</v>
      </c>
    </row>
    <row r="16" spans="1:2" x14ac:dyDescent="0.25">
      <c r="A16" s="7" t="s">
        <v>27</v>
      </c>
      <c r="B16" s="4">
        <f>(B14*B10/B11)*(1/60)</f>
        <v>1.4864849999999998</v>
      </c>
    </row>
    <row r="18" spans="1:6" x14ac:dyDescent="0.25">
      <c r="A18" s="2" t="s">
        <v>15</v>
      </c>
    </row>
    <row r="19" spans="1:6" ht="45" x14ac:dyDescent="0.25">
      <c r="A19" s="6" t="s">
        <v>16</v>
      </c>
      <c r="B19" s="6" t="s">
        <v>17</v>
      </c>
      <c r="C19" s="10" t="s">
        <v>18</v>
      </c>
      <c r="D19" s="10" t="s">
        <v>19</v>
      </c>
      <c r="E19" s="10" t="s">
        <v>20</v>
      </c>
      <c r="F19" s="10" t="s">
        <v>22</v>
      </c>
    </row>
    <row r="20" spans="1:6" x14ac:dyDescent="0.25">
      <c r="A20">
        <v>0</v>
      </c>
      <c r="B20" s="1">
        <v>42663.63621527778</v>
      </c>
      <c r="C20">
        <v>1656.9</v>
      </c>
      <c r="D20">
        <f>C20+12</f>
        <v>1668.9</v>
      </c>
      <c r="E20">
        <f>A20/60</f>
        <v>0</v>
      </c>
      <c r="F20">
        <f>-LN((D20-$B$8)/($D$20-$B$8))</f>
        <v>0</v>
      </c>
    </row>
    <row r="21" spans="1:6" x14ac:dyDescent="0.25">
      <c r="A21">
        <v>1</v>
      </c>
      <c r="B21" s="1">
        <v>42663.63690972222</v>
      </c>
      <c r="C21">
        <v>1655.7</v>
      </c>
      <c r="D21">
        <f>C21+12</f>
        <v>1667.7</v>
      </c>
      <c r="E21">
        <f t="shared" ref="E21:E54" si="0">A21/60</f>
        <v>1.6666666666666666E-2</v>
      </c>
      <c r="F21">
        <f t="shared" ref="F21:F54" si="1">-LN((D21-$B$8)/($D$20-$B$8))</f>
        <v>9.4614845818787128E-4</v>
      </c>
    </row>
    <row r="22" spans="1:6" x14ac:dyDescent="0.25">
      <c r="A22">
        <v>2</v>
      </c>
      <c r="B22" s="1">
        <v>42663.637604166666</v>
      </c>
      <c r="C22">
        <v>1653.8</v>
      </c>
      <c r="D22">
        <f>C22+12</f>
        <v>1665.8</v>
      </c>
      <c r="E22">
        <f t="shared" si="0"/>
        <v>3.3333333333333333E-2</v>
      </c>
      <c r="F22">
        <f t="shared" si="1"/>
        <v>2.4460500616639885E-3</v>
      </c>
    </row>
    <row r="23" spans="1:6" x14ac:dyDescent="0.25">
      <c r="A23">
        <v>3</v>
      </c>
      <c r="B23" s="1">
        <v>42663.638298611113</v>
      </c>
      <c r="C23">
        <v>1647.7</v>
      </c>
      <c r="D23">
        <f>C23+12</f>
        <v>1659.7</v>
      </c>
      <c r="E23">
        <f t="shared" si="0"/>
        <v>0.05</v>
      </c>
      <c r="F23">
        <f t="shared" si="1"/>
        <v>7.2767860446116394E-3</v>
      </c>
    </row>
    <row r="24" spans="1:6" x14ac:dyDescent="0.25">
      <c r="A24">
        <v>4</v>
      </c>
      <c r="B24" s="1">
        <v>42663.638993055552</v>
      </c>
      <c r="C24">
        <v>1622.7</v>
      </c>
      <c r="D24">
        <f>C24+12</f>
        <v>1634.7</v>
      </c>
      <c r="E24">
        <f t="shared" si="0"/>
        <v>6.6666666666666666E-2</v>
      </c>
      <c r="F24">
        <f t="shared" si="1"/>
        <v>2.732235782917098E-2</v>
      </c>
    </row>
    <row r="25" spans="1:6" x14ac:dyDescent="0.25">
      <c r="A25">
        <v>5</v>
      </c>
      <c r="B25" s="1">
        <v>42663.639687499999</v>
      </c>
      <c r="C25">
        <v>1616</v>
      </c>
      <c r="D25">
        <f>C25+12</f>
        <v>1628</v>
      </c>
      <c r="E25">
        <f t="shared" si="0"/>
        <v>8.3333333333333329E-2</v>
      </c>
      <c r="F25">
        <f t="shared" si="1"/>
        <v>3.2763553695781239E-2</v>
      </c>
    </row>
    <row r="26" spans="1:6" x14ac:dyDescent="0.25">
      <c r="A26">
        <v>6</v>
      </c>
      <c r="B26" s="1">
        <v>42663.640381944446</v>
      </c>
      <c r="C26">
        <v>1611.7</v>
      </c>
      <c r="D26">
        <f>C26+12</f>
        <v>1623.7</v>
      </c>
      <c r="E26">
        <f t="shared" si="0"/>
        <v>0.1</v>
      </c>
      <c r="F26">
        <f t="shared" si="1"/>
        <v>3.6271327411246515E-2</v>
      </c>
    </row>
    <row r="27" spans="1:6" x14ac:dyDescent="0.25">
      <c r="A27">
        <v>7</v>
      </c>
      <c r="B27" s="1">
        <v>42663.641076388885</v>
      </c>
      <c r="C27">
        <v>1613.6</v>
      </c>
      <c r="D27">
        <f>C27+12</f>
        <v>1625.6</v>
      </c>
      <c r="E27">
        <f t="shared" si="0"/>
        <v>0.11666666666666667</v>
      </c>
      <c r="F27">
        <f t="shared" si="1"/>
        <v>3.4719863416542138E-2</v>
      </c>
    </row>
    <row r="28" spans="1:6" x14ac:dyDescent="0.25">
      <c r="A28">
        <v>8</v>
      </c>
      <c r="B28" s="1">
        <v>42663.641770833332</v>
      </c>
      <c r="C28">
        <v>1602</v>
      </c>
      <c r="D28">
        <f>C28+12</f>
        <v>1614</v>
      </c>
      <c r="E28">
        <f t="shared" si="0"/>
        <v>0.13333333333333333</v>
      </c>
      <c r="F28">
        <f t="shared" si="1"/>
        <v>4.4229690783425438E-2</v>
      </c>
    </row>
    <row r="29" spans="1:6" x14ac:dyDescent="0.25">
      <c r="A29">
        <v>9</v>
      </c>
      <c r="B29" s="1">
        <v>42663.642465277779</v>
      </c>
      <c r="C29">
        <v>1578.1</v>
      </c>
      <c r="D29">
        <f>C29+12</f>
        <v>1590.1</v>
      </c>
      <c r="E29">
        <f t="shared" si="0"/>
        <v>0.15</v>
      </c>
      <c r="F29">
        <f t="shared" si="1"/>
        <v>6.4113046214474903E-2</v>
      </c>
    </row>
    <row r="30" spans="1:6" x14ac:dyDescent="0.25">
      <c r="A30">
        <v>10</v>
      </c>
      <c r="B30" s="1">
        <v>42663.643159722225</v>
      </c>
      <c r="C30">
        <v>1565.9</v>
      </c>
      <c r="D30">
        <f>C30+12</f>
        <v>1577.9</v>
      </c>
      <c r="E30">
        <f t="shared" si="0"/>
        <v>0.16666666666666666</v>
      </c>
      <c r="F30">
        <f t="shared" si="1"/>
        <v>7.4417191438130026E-2</v>
      </c>
    </row>
    <row r="31" spans="1:6" x14ac:dyDescent="0.25">
      <c r="A31">
        <v>11</v>
      </c>
      <c r="B31" s="1">
        <v>42663.643854166665</v>
      </c>
      <c r="C31">
        <v>1586.1</v>
      </c>
      <c r="D31">
        <f>C31+12</f>
        <v>1598.1</v>
      </c>
      <c r="E31">
        <f t="shared" si="0"/>
        <v>0.18333333333333332</v>
      </c>
      <c r="F31">
        <f t="shared" si="1"/>
        <v>5.7413414757015627E-2</v>
      </c>
    </row>
    <row r="32" spans="1:6" x14ac:dyDescent="0.25">
      <c r="A32">
        <v>12</v>
      </c>
      <c r="B32" s="1">
        <v>42663.644548611112</v>
      </c>
      <c r="C32">
        <v>1582.4</v>
      </c>
      <c r="D32">
        <f>C32+12</f>
        <v>1594.4</v>
      </c>
      <c r="E32">
        <f t="shared" si="0"/>
        <v>0.2</v>
      </c>
      <c r="F32">
        <f t="shared" si="1"/>
        <v>6.0506416177888218E-2</v>
      </c>
    </row>
    <row r="33" spans="1:6" x14ac:dyDescent="0.25">
      <c r="A33">
        <v>13</v>
      </c>
      <c r="B33" s="1">
        <v>42663.645243055558</v>
      </c>
      <c r="C33">
        <v>1579.4</v>
      </c>
      <c r="D33">
        <f>C33+12</f>
        <v>1591.4</v>
      </c>
      <c r="E33">
        <f t="shared" si="0"/>
        <v>0.21666666666666667</v>
      </c>
      <c r="F33">
        <f t="shared" si="1"/>
        <v>6.3021297208281757E-2</v>
      </c>
    </row>
    <row r="34" spans="1:6" x14ac:dyDescent="0.25">
      <c r="A34">
        <v>14</v>
      </c>
      <c r="B34" s="1">
        <v>42663.645937499998</v>
      </c>
      <c r="C34">
        <v>1591</v>
      </c>
      <c r="D34">
        <f>C34+12</f>
        <v>1603</v>
      </c>
      <c r="E34">
        <f t="shared" si="0"/>
        <v>0.23333333333333334</v>
      </c>
      <c r="F34">
        <f t="shared" si="1"/>
        <v>5.3331946428190044E-2</v>
      </c>
    </row>
    <row r="35" spans="1:6" x14ac:dyDescent="0.25">
      <c r="A35">
        <v>15</v>
      </c>
      <c r="B35" s="1">
        <v>42663.646631944444</v>
      </c>
      <c r="C35">
        <v>1594.6</v>
      </c>
      <c r="D35">
        <f>C35+12</f>
        <v>1606.6</v>
      </c>
      <c r="E35">
        <f t="shared" si="0"/>
        <v>0.25</v>
      </c>
      <c r="F35">
        <f t="shared" si="1"/>
        <v>5.0343896396207705E-2</v>
      </c>
    </row>
    <row r="36" spans="1:6" x14ac:dyDescent="0.25">
      <c r="A36">
        <v>16</v>
      </c>
      <c r="B36" s="1">
        <v>42663.647326388891</v>
      </c>
      <c r="C36">
        <v>1581.2</v>
      </c>
      <c r="D36">
        <f>C36+12</f>
        <v>1593.2</v>
      </c>
      <c r="E36">
        <f t="shared" si="0"/>
        <v>0.26666666666666666</v>
      </c>
      <c r="F36">
        <f t="shared" si="1"/>
        <v>6.1511609762275508E-2</v>
      </c>
    </row>
    <row r="37" spans="1:6" x14ac:dyDescent="0.25">
      <c r="A37">
        <v>17</v>
      </c>
      <c r="B37" s="1">
        <v>42663.648020833331</v>
      </c>
      <c r="C37">
        <v>1586.7</v>
      </c>
      <c r="D37">
        <f>C37+12</f>
        <v>1598.7</v>
      </c>
      <c r="E37">
        <f t="shared" si="0"/>
        <v>0.28333333333333333</v>
      </c>
      <c r="F37">
        <f t="shared" si="1"/>
        <v>5.6912747189814747E-2</v>
      </c>
    </row>
    <row r="38" spans="1:6" x14ac:dyDescent="0.25">
      <c r="A38">
        <v>18</v>
      </c>
      <c r="B38" s="1">
        <v>42663.648715277777</v>
      </c>
      <c r="C38">
        <v>1590.4</v>
      </c>
      <c r="D38">
        <f>C38+12</f>
        <v>1602.4</v>
      </c>
      <c r="E38">
        <f t="shared" si="0"/>
        <v>0.3</v>
      </c>
      <c r="F38">
        <f t="shared" si="1"/>
        <v>5.3830823964104185E-2</v>
      </c>
    </row>
    <row r="39" spans="1:6" x14ac:dyDescent="0.25">
      <c r="A39">
        <v>19</v>
      </c>
      <c r="B39" s="1">
        <v>42663.649409722224</v>
      </c>
      <c r="C39">
        <v>1592.2</v>
      </c>
      <c r="D39">
        <f>C39+12</f>
        <v>1604.2</v>
      </c>
      <c r="E39">
        <f t="shared" si="0"/>
        <v>0.31666666666666665</v>
      </c>
      <c r="F39">
        <f t="shared" si="1"/>
        <v>5.2334937372521477E-2</v>
      </c>
    </row>
    <row r="40" spans="1:6" x14ac:dyDescent="0.25">
      <c r="A40">
        <v>20</v>
      </c>
      <c r="B40" s="1">
        <v>42663.650104166663</v>
      </c>
      <c r="C40">
        <v>1594.6</v>
      </c>
      <c r="D40">
        <f>C40+12</f>
        <v>1606.6</v>
      </c>
      <c r="E40">
        <f t="shared" si="0"/>
        <v>0.33333333333333331</v>
      </c>
      <c r="F40">
        <f t="shared" si="1"/>
        <v>5.0343896396207705E-2</v>
      </c>
    </row>
    <row r="41" spans="1:6" x14ac:dyDescent="0.25">
      <c r="A41">
        <v>21</v>
      </c>
      <c r="B41" s="1">
        <v>42663.65079861111</v>
      </c>
      <c r="C41">
        <v>1603.2</v>
      </c>
      <c r="D41">
        <f>C41+12</f>
        <v>1615.2</v>
      </c>
      <c r="E41">
        <f t="shared" si="0"/>
        <v>0.35</v>
      </c>
      <c r="F41">
        <f t="shared" si="1"/>
        <v>4.3241711121305808E-2</v>
      </c>
    </row>
    <row r="42" spans="1:6" x14ac:dyDescent="0.25">
      <c r="A42">
        <v>22</v>
      </c>
      <c r="B42" s="1">
        <v>42663.651493055557</v>
      </c>
      <c r="C42">
        <v>1599.5</v>
      </c>
      <c r="D42">
        <f>C42+12</f>
        <v>1611.5</v>
      </c>
      <c r="E42">
        <f t="shared" si="0"/>
        <v>0.36666666666666664</v>
      </c>
      <c r="F42">
        <f t="shared" si="1"/>
        <v>4.6291122146288569E-2</v>
      </c>
    </row>
    <row r="43" spans="1:6" x14ac:dyDescent="0.25">
      <c r="A43">
        <v>23</v>
      </c>
      <c r="B43" s="1">
        <v>42663.652187500003</v>
      </c>
      <c r="C43">
        <v>1591.6</v>
      </c>
      <c r="D43">
        <f>C43+12</f>
        <v>1603.6</v>
      </c>
      <c r="E43">
        <f t="shared" si="0"/>
        <v>0.38333333333333336</v>
      </c>
      <c r="F43">
        <f t="shared" si="1"/>
        <v>5.2833317646978885E-2</v>
      </c>
    </row>
    <row r="44" spans="1:6" x14ac:dyDescent="0.25">
      <c r="A44">
        <v>24</v>
      </c>
      <c r="B44" s="1">
        <v>42663.652881944443</v>
      </c>
      <c r="C44">
        <v>1553.1</v>
      </c>
      <c r="D44">
        <f>C44+12</f>
        <v>1565.1</v>
      </c>
      <c r="E44">
        <f t="shared" si="0"/>
        <v>0.4</v>
      </c>
      <c r="F44">
        <f t="shared" si="1"/>
        <v>8.5343463176973638E-2</v>
      </c>
    </row>
    <row r="45" spans="1:6" x14ac:dyDescent="0.25">
      <c r="A45">
        <v>25</v>
      </c>
      <c r="B45" s="1">
        <v>42663.65357638889</v>
      </c>
      <c r="C45">
        <v>1565.9</v>
      </c>
      <c r="D45">
        <f>C45+12</f>
        <v>1577.9</v>
      </c>
      <c r="E45">
        <f t="shared" si="0"/>
        <v>0.41666666666666669</v>
      </c>
      <c r="F45">
        <f t="shared" si="1"/>
        <v>7.4417191438130026E-2</v>
      </c>
    </row>
    <row r="46" spans="1:6" x14ac:dyDescent="0.25">
      <c r="A46">
        <v>26</v>
      </c>
      <c r="B46" s="1">
        <v>42663.654270833336</v>
      </c>
      <c r="C46">
        <v>1565.9</v>
      </c>
      <c r="D46">
        <f>C46+12</f>
        <v>1577.9</v>
      </c>
      <c r="E46">
        <f t="shared" si="0"/>
        <v>0.43333333333333335</v>
      </c>
      <c r="F46">
        <f t="shared" si="1"/>
        <v>7.4417191438130026E-2</v>
      </c>
    </row>
    <row r="47" spans="1:6" x14ac:dyDescent="0.25">
      <c r="A47">
        <v>27</v>
      </c>
      <c r="B47" s="1">
        <v>42663.654965277776</v>
      </c>
      <c r="C47">
        <v>1561.7</v>
      </c>
      <c r="D47">
        <f>C47+12</f>
        <v>1573.7</v>
      </c>
      <c r="E47">
        <f t="shared" si="0"/>
        <v>0.45</v>
      </c>
      <c r="F47">
        <f t="shared" si="1"/>
        <v>7.7989231296790681E-2</v>
      </c>
    </row>
    <row r="48" spans="1:6" x14ac:dyDescent="0.25">
      <c r="A48">
        <v>28</v>
      </c>
      <c r="B48" s="1">
        <v>42663.655659722222</v>
      </c>
      <c r="C48">
        <v>1562.9</v>
      </c>
      <c r="D48">
        <f>C48+12</f>
        <v>1574.9</v>
      </c>
      <c r="E48">
        <f t="shared" si="0"/>
        <v>0.46666666666666667</v>
      </c>
      <c r="F48">
        <f t="shared" si="1"/>
        <v>7.6967345829342018E-2</v>
      </c>
    </row>
    <row r="49" spans="1:6" x14ac:dyDescent="0.25">
      <c r="A49">
        <v>29</v>
      </c>
      <c r="B49" s="1">
        <v>42663.656354166669</v>
      </c>
      <c r="C49">
        <v>1551.3</v>
      </c>
      <c r="D49">
        <f>C49+12</f>
        <v>1563.3</v>
      </c>
      <c r="E49">
        <f t="shared" si="0"/>
        <v>0.48333333333333334</v>
      </c>
      <c r="F49">
        <f t="shared" si="1"/>
        <v>8.6889589580148238E-2</v>
      </c>
    </row>
    <row r="50" spans="1:6" x14ac:dyDescent="0.25">
      <c r="A50">
        <v>30</v>
      </c>
      <c r="B50" s="1">
        <v>42663.657048611109</v>
      </c>
      <c r="C50">
        <v>1500</v>
      </c>
      <c r="D50">
        <f>C50+12</f>
        <v>1512</v>
      </c>
      <c r="E50">
        <f t="shared" si="0"/>
        <v>0.5</v>
      </c>
      <c r="F50">
        <f t="shared" si="1"/>
        <v>0.1319901875923413</v>
      </c>
    </row>
    <row r="51" spans="1:6" x14ac:dyDescent="0.25">
      <c r="A51">
        <v>31</v>
      </c>
      <c r="B51" s="1">
        <v>42663.657743055555</v>
      </c>
      <c r="C51">
        <v>1500.6</v>
      </c>
      <c r="D51">
        <f>C51+12</f>
        <v>1512.6</v>
      </c>
      <c r="E51">
        <f t="shared" si="0"/>
        <v>0.51666666666666672</v>
      </c>
      <c r="F51">
        <f t="shared" si="1"/>
        <v>0.13145076476167616</v>
      </c>
    </row>
    <row r="52" spans="1:6" x14ac:dyDescent="0.25">
      <c r="A52">
        <v>32</v>
      </c>
      <c r="B52" s="1">
        <v>42663.658437500002</v>
      </c>
      <c r="C52">
        <v>1503.1</v>
      </c>
      <c r="D52">
        <f>C52+12</f>
        <v>1515.1</v>
      </c>
      <c r="E52">
        <f t="shared" si="0"/>
        <v>0.53333333333333333</v>
      </c>
      <c r="F52">
        <f t="shared" si="1"/>
        <v>0.12920629643155288</v>
      </c>
    </row>
    <row r="53" spans="1:6" x14ac:dyDescent="0.25">
      <c r="A53">
        <v>33</v>
      </c>
      <c r="B53" s="1">
        <v>42663.659131944441</v>
      </c>
      <c r="C53">
        <v>1496.9</v>
      </c>
      <c r="D53">
        <f>C53+12</f>
        <v>1508.9</v>
      </c>
      <c r="E53">
        <f t="shared" si="0"/>
        <v>0.55000000000000004</v>
      </c>
      <c r="F53">
        <f t="shared" si="1"/>
        <v>0.13478185044369867</v>
      </c>
    </row>
    <row r="54" spans="1:6" x14ac:dyDescent="0.25">
      <c r="A54">
        <v>34</v>
      </c>
      <c r="B54" s="1">
        <v>42663.659826388888</v>
      </c>
      <c r="C54">
        <v>1106.2</v>
      </c>
      <c r="D54">
        <f>C54+12</f>
        <v>1118.2</v>
      </c>
      <c r="E54">
        <f t="shared" si="0"/>
        <v>0.56666666666666665</v>
      </c>
      <c r="F54">
        <f t="shared" si="1"/>
        <v>0.56915758061088639</v>
      </c>
    </row>
    <row r="85" spans="2:2" x14ac:dyDescent="0.25">
      <c r="B85" s="1"/>
    </row>
    <row r="86" spans="2:2" x14ac:dyDescent="0.25">
      <c r="B86" s="1"/>
    </row>
    <row r="87" spans="2:2" x14ac:dyDescent="0.25">
      <c r="B87" s="1"/>
    </row>
    <row r="88" spans="2:2" x14ac:dyDescent="0.25">
      <c r="B88" s="1"/>
    </row>
    <row r="89" spans="2:2" x14ac:dyDescent="0.25">
      <c r="B89" s="1"/>
    </row>
    <row r="90" spans="2:2" x14ac:dyDescent="0.25">
      <c r="B90" s="1"/>
    </row>
    <row r="91" spans="2:2" x14ac:dyDescent="0.25">
      <c r="B91" s="1"/>
    </row>
    <row r="92" spans="2:2" x14ac:dyDescent="0.25">
      <c r="B92" s="1"/>
    </row>
    <row r="93" spans="2:2" x14ac:dyDescent="0.25">
      <c r="B93" s="1"/>
    </row>
    <row r="94" spans="2:2" x14ac:dyDescent="0.25">
      <c r="B94" s="1"/>
    </row>
    <row r="95" spans="2:2" x14ac:dyDescent="0.25">
      <c r="B95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tabSelected="1" workbookViewId="0">
      <selection activeCell="A4" sqref="A4"/>
    </sheetView>
  </sheetViews>
  <sheetFormatPr defaultRowHeight="15" x14ac:dyDescent="0.25"/>
  <cols>
    <col min="1" max="1" width="34.5703125" customWidth="1"/>
  </cols>
  <sheetData>
    <row r="1" spans="1:1" ht="75" x14ac:dyDescent="0.25">
      <c r="A1" s="9" t="s">
        <v>28</v>
      </c>
    </row>
    <row r="2" spans="1:1" ht="71.25" customHeight="1" x14ac:dyDescent="0.25">
      <c r="A2" s="9" t="s">
        <v>32</v>
      </c>
    </row>
    <row r="3" spans="1:1" ht="89.25" customHeight="1" x14ac:dyDescent="0.25">
      <c r="A3" s="9" t="s">
        <v>29</v>
      </c>
    </row>
    <row r="4" spans="1:1" ht="54.75" customHeight="1" x14ac:dyDescent="0.25">
      <c r="A4" s="9" t="s">
        <v>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Charts</vt:lpstr>
      </vt:variant>
      <vt:variant>
        <vt:i4>2</vt:i4>
      </vt:variant>
    </vt:vector>
  </HeadingPairs>
  <TitlesOfParts>
    <vt:vector size="6" baseType="lpstr">
      <vt:lpstr>Raw Data</vt:lpstr>
      <vt:lpstr>Concentration Analysis</vt:lpstr>
      <vt:lpstr>Vent Rate Analysis </vt:lpstr>
      <vt:lpstr>Questions</vt:lpstr>
      <vt:lpstr>Concentration Plot</vt:lpstr>
      <vt:lpstr>Vent Rate Plot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Mason S Davidson</dc:creator>
  <cp:lastModifiedBy>msd332</cp:lastModifiedBy>
  <dcterms:created xsi:type="dcterms:W3CDTF">2016-10-21T00:10:16Z</dcterms:created>
  <dcterms:modified xsi:type="dcterms:W3CDTF">2016-10-28T00:05:14Z</dcterms:modified>
</cp:coreProperties>
</file>