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<sst xmlns="http://schemas.openxmlformats.org/spreadsheetml/2006/main" count="563" uniqueCount="268">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</sst>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bscript"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3" fontId="53" fillId="10" borderId="11" xfId="0" applyNumberFormat="1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60" fillId="46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 wrapText="1"/>
    </xf>
    <xf numFmtId="0" fontId="63" fillId="46" borderId="11" xfId="0" applyFont="1" applyFill="1" applyBorder="1" applyAlignment="1">
      <alignment horizontal="center"/>
    </xf>
    <xf numFmtId="0" fontId="63" fillId="46" borderId="17" xfId="0" applyFont="1" applyFill="1" applyBorder="1" applyAlignment="1">
      <alignment horizont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3" fillId="37" borderId="11" xfId="0" applyNumberFormat="1" applyFont="1" applyFill="1" applyBorder="1" applyAlignment="1">
      <alignment horizontal="center" vertical="center" wrapText="1"/>
    </xf>
    <xf numFmtId="1" fontId="53" fillId="10" borderId="11" xfId="0" applyNumberFormat="1" applyFont="1" applyFill="1" applyBorder="1" applyAlignment="1">
      <alignment horizontal="center" vertical="center" wrapText="1"/>
    </xf>
    <xf numFmtId="1" fontId="53" fillId="37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65509709"/>
        <c:axId val="20733370"/>
      </c:barChart>
      <c:catAx>
        <c:axId val="65509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33370"/>
        <c:crosses val="autoZero"/>
        <c:auto val="1"/>
        <c:lblOffset val="100"/>
        <c:tickLblSkip val="1"/>
        <c:noMultiLvlLbl val="0"/>
      </c:catAx>
      <c:valAx>
        <c:axId val="2073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9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64396819"/>
        <c:axId val="55568424"/>
      </c:barChart>
      <c:catAx>
        <c:axId val="6439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8424"/>
        <c:crosses val="autoZero"/>
        <c:auto val="1"/>
        <c:lblOffset val="100"/>
        <c:tickLblSkip val="1"/>
        <c:noMultiLvlLbl val="0"/>
      </c:catAx>
      <c:valAx>
        <c:axId val="555684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7" t="s">
        <v>32</v>
      </c>
      <c r="B1" s="118"/>
      <c r="C1" s="117" t="s">
        <v>33</v>
      </c>
      <c r="D1" s="118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0" t="s">
        <v>71</v>
      </c>
      <c r="B8" s="110"/>
      <c r="C8" s="110"/>
      <c r="D8" s="110" t="s">
        <v>72</v>
      </c>
      <c r="E8" s="110"/>
      <c r="F8" s="110"/>
      <c r="G8" s="110" t="s">
        <v>78</v>
      </c>
      <c r="H8" s="110"/>
      <c r="I8" s="110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4" t="s">
        <v>36</v>
      </c>
      <c r="B13" s="114"/>
      <c r="C13" s="114"/>
      <c r="D13" s="114" t="s">
        <v>33</v>
      </c>
      <c r="E13" s="114"/>
      <c r="F13" s="114"/>
    </row>
    <row r="14" spans="1:6" ht="15">
      <c r="A14" s="115" t="s">
        <v>70</v>
      </c>
      <c r="B14" s="115"/>
      <c r="C14" s="115"/>
      <c r="D14" s="115" t="s">
        <v>69</v>
      </c>
      <c r="E14" s="115"/>
      <c r="F14" s="115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16" t="s">
        <v>67</v>
      </c>
      <c r="B20" s="116"/>
      <c r="C20" s="116"/>
      <c r="D20" s="116" t="s">
        <v>68</v>
      </c>
      <c r="E20" s="116"/>
      <c r="F20" s="116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1"/>
      <c r="B29" s="112"/>
      <c r="C29" s="113"/>
    </row>
    <row r="31" spans="1:6" ht="18.75">
      <c r="A31" s="114" t="s">
        <v>36</v>
      </c>
      <c r="B31" s="114"/>
      <c r="C31" s="114"/>
      <c r="D31" s="114" t="s">
        <v>33</v>
      </c>
      <c r="E31" s="114"/>
      <c r="F31" s="114"/>
    </row>
    <row r="32" spans="1:6" ht="15">
      <c r="A32" s="115" t="s">
        <v>81</v>
      </c>
      <c r="B32" s="115"/>
      <c r="C32" s="115"/>
      <c r="D32" s="115" t="s">
        <v>82</v>
      </c>
      <c r="E32" s="115"/>
      <c r="F32" s="115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tabSelected="1" zoomScalePageLayoutView="0" workbookViewId="0" topLeftCell="A1">
      <selection activeCell="D62" activeCellId="1" sqref="B62 D62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19" t="s">
        <v>104</v>
      </c>
      <c r="B1" s="120"/>
      <c r="C1" s="120"/>
      <c r="D1" s="120"/>
      <c r="E1" s="121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 t="str">
        <f>TEXT(B4/B7,"#.00")</f>
        <v>.08</v>
      </c>
      <c r="C8" s="48" t="s">
        <v>117</v>
      </c>
      <c r="D8" s="51" t="str">
        <f>TEXT(D4/D7,"#.00")</f>
        <v>.10</v>
      </c>
      <c r="E8" s="57" t="s">
        <v>117</v>
      </c>
    </row>
    <row r="9" spans="1:5" ht="15">
      <c r="A9" s="58" t="s">
        <v>118</v>
      </c>
      <c r="B9" s="50" t="str">
        <f>TEXT(B3/B7,"#.00")</f>
        <v>.30</v>
      </c>
      <c r="C9" s="48" t="s">
        <v>117</v>
      </c>
      <c r="D9" s="51" t="str">
        <f>TEXT(D3/D7,"#.00")</f>
        <v>.17</v>
      </c>
      <c r="E9" s="57" t="s">
        <v>117</v>
      </c>
    </row>
    <row r="10" spans="1:5" ht="15">
      <c r="A10" s="58" t="s">
        <v>119</v>
      </c>
      <c r="B10" s="50" t="str">
        <f>TEXT(B9+B8,"#.00")</f>
        <v>.38</v>
      </c>
      <c r="C10" s="48" t="s">
        <v>117</v>
      </c>
      <c r="D10" s="51" t="str">
        <f>TEXT(D9+D8,"#.00")</f>
        <v>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f>B32+B31+B30</f>
        <v>699</v>
      </c>
      <c r="C33" s="48" t="s">
        <v>50</v>
      </c>
      <c r="D33" s="51">
        <f>D32+D31+D30</f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140">
        <f>((B39/B38)*B40*B67*(1/B26)*B31)</f>
        <v>78.34099490845563</v>
      </c>
      <c r="C45" s="48" t="s">
        <v>153</v>
      </c>
      <c r="D45" s="141">
        <f>((D39/D38)*D40*B67*(1/D26)*D31)</f>
        <v>120.68243739469236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f>(((D42/D41)*D43*B67)*(1/D28)*D30)</f>
        <v>1457.0200737588652</v>
      </c>
      <c r="E46" s="57" t="s">
        <v>153</v>
      </c>
    </row>
    <row r="47" spans="1:5" ht="25.5">
      <c r="A47" s="56" t="s">
        <v>65</v>
      </c>
      <c r="B47" s="140">
        <f>((B36/B35)*B37*B67*(1/B27)*B32)</f>
        <v>279.15623999999997</v>
      </c>
      <c r="C47" s="48" t="s">
        <v>153</v>
      </c>
      <c r="D47" s="52">
        <f>((D36/D35)*D37*B67*(1/D27)*D32)</f>
        <v>1023.5728799999999</v>
      </c>
      <c r="E47" s="57" t="s">
        <v>153</v>
      </c>
    </row>
    <row r="48" spans="1:5" s="42" customFormat="1" ht="30">
      <c r="A48" s="58" t="s">
        <v>147</v>
      </c>
      <c r="B48" s="142">
        <f>B45+B46+B47</f>
        <v>357.4972349084556</v>
      </c>
      <c r="C48" s="54" t="s">
        <v>25</v>
      </c>
      <c r="D48" s="83">
        <f>D47+D46+D45</f>
        <v>2601.275391153558</v>
      </c>
      <c r="E48" s="62" t="s">
        <v>154</v>
      </c>
    </row>
    <row r="49" spans="1:5" s="42" customFormat="1" ht="15">
      <c r="A49" s="58" t="s">
        <v>146</v>
      </c>
      <c r="B49" s="142">
        <f>B48*B68</f>
        <v>107.24917047253668</v>
      </c>
      <c r="C49" s="54" t="s">
        <v>28</v>
      </c>
      <c r="D49" s="143">
        <f>D48*B68</f>
        <v>780.3826173460674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f>B55+B53</f>
        <v>187</v>
      </c>
      <c r="C56" s="48" t="s">
        <v>6</v>
      </c>
      <c r="D56" s="51">
        <f>D55+D53</f>
        <v>3400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f>B54*B57</f>
        <v>0</v>
      </c>
      <c r="C58" s="48" t="s">
        <v>12</v>
      </c>
      <c r="D58" s="51">
        <f>D54*D57</f>
        <v>13616.800000000001</v>
      </c>
      <c r="E58" s="57" t="s">
        <v>12</v>
      </c>
    </row>
    <row r="59" spans="1:5" ht="25.5">
      <c r="A59" s="56" t="s">
        <v>24</v>
      </c>
      <c r="B59" s="140">
        <f>((B36/B35)*B37*B67*(1/B27)*B56)</f>
        <v>187.10472</v>
      </c>
      <c r="C59" s="48" t="s">
        <v>153</v>
      </c>
      <c r="D59" s="141">
        <f>((D36/D35)*D37*B67*(1/D27)*D53)</f>
        <v>187.10472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141">
        <f>((D39/D38)*D40*B67*(1/D26)*D55)</f>
        <v>599.3086110496855</v>
      </c>
      <c r="E60" s="57" t="s">
        <v>153</v>
      </c>
    </row>
    <row r="61" spans="1:5" s="42" customFormat="1" ht="15">
      <c r="A61" s="58" t="s">
        <v>145</v>
      </c>
      <c r="B61" s="142">
        <f>B60+B59</f>
        <v>187.10472</v>
      </c>
      <c r="C61" s="54" t="s">
        <v>154</v>
      </c>
      <c r="D61" s="143">
        <f>D60+D59</f>
        <v>786.4133310496854</v>
      </c>
      <c r="E61" s="62" t="s">
        <v>154</v>
      </c>
    </row>
    <row r="62" spans="1:5" ht="25.5">
      <c r="A62" s="56" t="s">
        <v>27</v>
      </c>
      <c r="B62" s="140">
        <f>B61*B68</f>
        <v>56.131415999999994</v>
      </c>
      <c r="C62" s="48" t="s">
        <v>28</v>
      </c>
      <c r="D62" s="141">
        <f>D61*B68</f>
        <v>235.92399931490561</v>
      </c>
      <c r="E62" s="57" t="s">
        <v>28</v>
      </c>
    </row>
    <row r="63" spans="1:5" s="42" customFormat="1" ht="15">
      <c r="A63" s="58" t="s">
        <v>29</v>
      </c>
      <c r="B63" s="142">
        <f>B59+B48</f>
        <v>544.6019549084556</v>
      </c>
      <c r="C63" s="54" t="s">
        <v>154</v>
      </c>
      <c r="D63" s="83">
        <f>D61+D48</f>
        <v>3387.6887222032433</v>
      </c>
      <c r="E63" s="62" t="s">
        <v>154</v>
      </c>
    </row>
    <row r="64" spans="1:5" s="42" customFormat="1" ht="15.75" thickBot="1">
      <c r="A64" s="65" t="s">
        <v>30</v>
      </c>
      <c r="B64" s="144">
        <f>B62+B49</f>
        <v>163.38058647253666</v>
      </c>
      <c r="C64" s="66" t="s">
        <v>28</v>
      </c>
      <c r="D64" s="84">
        <f>D62+D49</f>
        <v>1016.306616660973</v>
      </c>
      <c r="E64" s="69" t="s">
        <v>28</v>
      </c>
    </row>
    <row r="65" ht="15">
      <c r="D65" s="85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07" t="s">
        <v>90</v>
      </c>
      <c r="B1" s="107"/>
    </row>
    <row r="2" spans="1:2" ht="28.5">
      <c r="A2" s="107" t="s">
        <v>157</v>
      </c>
      <c r="B2" s="107"/>
    </row>
    <row r="3" spans="1:2" ht="14.25">
      <c r="A3" s="107" t="s">
        <v>91</v>
      </c>
      <c r="B3" s="107"/>
    </row>
    <row r="4" spans="1:2" ht="14.25">
      <c r="A4" s="107" t="s">
        <v>92</v>
      </c>
      <c r="B4" s="107"/>
    </row>
    <row r="5" spans="1:2" ht="14.25">
      <c r="A5" s="107" t="s">
        <v>93</v>
      </c>
      <c r="B5" s="107"/>
    </row>
    <row r="6" spans="1:2" ht="14.25">
      <c r="A6" s="107" t="s">
        <v>94</v>
      </c>
      <c r="B6" s="107"/>
    </row>
    <row r="7" spans="1:2" ht="28.5">
      <c r="A7" s="107" t="s">
        <v>95</v>
      </c>
      <c r="B7" s="107" t="s">
        <v>96</v>
      </c>
    </row>
    <row r="8" spans="1:2" ht="28.5">
      <c r="A8" s="107" t="s">
        <v>97</v>
      </c>
      <c r="B8" s="107"/>
    </row>
    <row r="9" spans="1:2" ht="42.75">
      <c r="A9" s="107" t="s">
        <v>98</v>
      </c>
      <c r="B9" s="107" t="s">
        <v>99</v>
      </c>
    </row>
    <row r="10" spans="1:2" ht="14.25">
      <c r="A10" s="107" t="s">
        <v>242</v>
      </c>
      <c r="B10" s="107"/>
    </row>
    <row r="11" spans="1:2" ht="14.25" customHeight="1">
      <c r="A11" s="107" t="s">
        <v>245</v>
      </c>
      <c r="B11" s="107"/>
    </row>
    <row r="12" spans="1:2" ht="14.25">
      <c r="A12" s="107" t="s">
        <v>233</v>
      </c>
      <c r="B12" s="107" t="s">
        <v>234</v>
      </c>
    </row>
    <row r="13" spans="1:2" ht="14.25">
      <c r="A13" s="107" t="s">
        <v>235</v>
      </c>
      <c r="B13" s="107" t="s">
        <v>236</v>
      </c>
    </row>
    <row r="14" spans="1:2" ht="14.25">
      <c r="A14" s="107" t="s">
        <v>237</v>
      </c>
      <c r="B14" s="107" t="s">
        <v>238</v>
      </c>
    </row>
    <row r="15" spans="1:2" ht="16.5">
      <c r="A15" s="107" t="s">
        <v>239</v>
      </c>
      <c r="B15" s="107" t="s">
        <v>100</v>
      </c>
    </row>
    <row r="16" spans="1:2" ht="28.5">
      <c r="A16" s="108" t="s">
        <v>240</v>
      </c>
      <c r="B16" s="107" t="s">
        <v>101</v>
      </c>
    </row>
    <row r="17" spans="1:2" ht="16.5">
      <c r="A17" s="107" t="s">
        <v>241</v>
      </c>
      <c r="B17" s="107" t="s">
        <v>102</v>
      </c>
    </row>
    <row r="18" spans="1:2" ht="31.5" customHeight="1">
      <c r="A18" s="107" t="s">
        <v>103</v>
      </c>
      <c r="B18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5" t="s">
        <v>36</v>
      </c>
      <c r="B1" s="126"/>
      <c r="C1" s="127"/>
      <c r="D1" s="4"/>
      <c r="E1" s="128" t="s">
        <v>251</v>
      </c>
      <c r="F1" s="129"/>
      <c r="G1" s="130"/>
    </row>
    <row r="2" spans="1:7" ht="15.75" thickBot="1">
      <c r="A2" s="131" t="s">
        <v>14</v>
      </c>
      <c r="B2" s="132"/>
      <c r="C2" s="133"/>
      <c r="D2" s="4"/>
      <c r="E2" s="134" t="s">
        <v>14</v>
      </c>
      <c r="F2" s="135"/>
      <c r="G2" s="136"/>
    </row>
    <row r="3" spans="1:7" ht="15">
      <c r="A3" s="86" t="s">
        <v>15</v>
      </c>
      <c r="B3" s="86">
        <v>1</v>
      </c>
      <c r="C3" s="89" t="s">
        <v>23</v>
      </c>
      <c r="D3" s="5"/>
      <c r="E3" s="91" t="s">
        <v>15</v>
      </c>
      <c r="F3" s="93">
        <v>3213</v>
      </c>
      <c r="G3" s="93" t="s">
        <v>23</v>
      </c>
    </row>
    <row r="4" spans="1:7" ht="15">
      <c r="A4" s="87" t="s">
        <v>16</v>
      </c>
      <c r="B4" s="87">
        <v>1</v>
      </c>
      <c r="C4" s="90" t="s">
        <v>17</v>
      </c>
      <c r="D4" s="5"/>
      <c r="E4" s="92" t="s">
        <v>16</v>
      </c>
      <c r="F4" s="94">
        <v>300</v>
      </c>
      <c r="G4" s="94" t="s">
        <v>17</v>
      </c>
    </row>
    <row r="5" spans="1:7" ht="15">
      <c r="A5" s="87" t="s">
        <v>37</v>
      </c>
      <c r="B5" s="87">
        <v>1</v>
      </c>
      <c r="C5" s="90" t="s">
        <v>17</v>
      </c>
      <c r="D5" s="5"/>
      <c r="E5" s="92" t="s">
        <v>37</v>
      </c>
      <c r="F5" s="94">
        <v>100</v>
      </c>
      <c r="G5" s="94" t="s">
        <v>18</v>
      </c>
    </row>
    <row r="6" spans="1:7" ht="15">
      <c r="A6" s="87" t="s">
        <v>34</v>
      </c>
      <c r="B6" s="88">
        <v>0</v>
      </c>
      <c r="C6" s="90" t="s">
        <v>8</v>
      </c>
      <c r="D6" s="5"/>
      <c r="E6" s="92" t="s">
        <v>34</v>
      </c>
      <c r="F6" s="95">
        <v>0.8</v>
      </c>
      <c r="G6" s="94" t="s">
        <v>8</v>
      </c>
    </row>
    <row r="7" spans="1:7" ht="15">
      <c r="A7" s="87" t="s">
        <v>19</v>
      </c>
      <c r="B7" s="10">
        <f>B3*B4*B6/B5</f>
        <v>0</v>
      </c>
      <c r="C7" s="90" t="s">
        <v>22</v>
      </c>
      <c r="D7" s="5"/>
      <c r="E7" s="92" t="s">
        <v>19</v>
      </c>
      <c r="F7" s="12">
        <f>F3*F4*F6/F5</f>
        <v>7711.2</v>
      </c>
      <c r="G7" s="94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37" t="s">
        <v>20</v>
      </c>
      <c r="B9" s="138"/>
      <c r="C9" s="139"/>
      <c r="D9" s="4"/>
      <c r="E9" s="137" t="s">
        <v>20</v>
      </c>
      <c r="F9" s="138"/>
      <c r="G9" s="139"/>
    </row>
    <row r="10" spans="1:7" ht="15">
      <c r="A10" s="96" t="s">
        <v>15</v>
      </c>
      <c r="B10" s="96">
        <v>187</v>
      </c>
      <c r="C10" s="100" t="s">
        <v>23</v>
      </c>
      <c r="D10" s="5"/>
      <c r="E10" s="103" t="s">
        <v>15</v>
      </c>
      <c r="F10" s="96">
        <v>187</v>
      </c>
      <c r="G10" s="96" t="s">
        <v>23</v>
      </c>
    </row>
    <row r="11" spans="1:7" ht="15">
      <c r="A11" s="97" t="s">
        <v>16</v>
      </c>
      <c r="B11" s="97">
        <v>750</v>
      </c>
      <c r="C11" s="101" t="s">
        <v>17</v>
      </c>
      <c r="D11" s="5"/>
      <c r="E11" s="104" t="s">
        <v>16</v>
      </c>
      <c r="F11" s="97">
        <v>300</v>
      </c>
      <c r="G11" s="97" t="s">
        <v>17</v>
      </c>
    </row>
    <row r="12" spans="1:7" ht="15">
      <c r="A12" s="97" t="s">
        <v>37</v>
      </c>
      <c r="B12" s="97">
        <v>750</v>
      </c>
      <c r="C12" s="101" t="s">
        <v>18</v>
      </c>
      <c r="D12" s="5"/>
      <c r="E12" s="104" t="s">
        <v>37</v>
      </c>
      <c r="F12" s="97">
        <v>100</v>
      </c>
      <c r="G12" s="97" t="s">
        <v>18</v>
      </c>
    </row>
    <row r="13" spans="1:7" ht="15">
      <c r="A13" s="98" t="s">
        <v>35</v>
      </c>
      <c r="B13" s="99">
        <v>1</v>
      </c>
      <c r="C13" s="102" t="s">
        <v>8</v>
      </c>
      <c r="D13" s="5"/>
      <c r="E13" s="105" t="s">
        <v>35</v>
      </c>
      <c r="F13" s="99">
        <v>0.2</v>
      </c>
      <c r="G13" s="98" t="s">
        <v>8</v>
      </c>
    </row>
    <row r="14" spans="1:7" ht="15">
      <c r="A14" s="97" t="s">
        <v>21</v>
      </c>
      <c r="B14" s="9">
        <f>B10*B11*B13/B12</f>
        <v>187</v>
      </c>
      <c r="C14" s="101" t="s">
        <v>22</v>
      </c>
      <c r="D14" s="5"/>
      <c r="E14" s="104" t="s">
        <v>21</v>
      </c>
      <c r="F14" s="2">
        <f>F10*F11*F13/F12</f>
        <v>112.2</v>
      </c>
      <c r="G14" s="97" t="s">
        <v>22</v>
      </c>
    </row>
    <row r="16" spans="1:3" ht="15">
      <c r="A16" s="1"/>
      <c r="B16" s="106" t="s">
        <v>32</v>
      </c>
      <c r="C16" s="106" t="s">
        <v>33</v>
      </c>
    </row>
    <row r="17" spans="1:3" ht="15">
      <c r="A17" s="109" t="s">
        <v>31</v>
      </c>
      <c r="B17" s="3">
        <f>B7</f>
        <v>0</v>
      </c>
      <c r="C17" s="11">
        <f>F7</f>
        <v>7711.2</v>
      </c>
    </row>
    <row r="18" spans="1:3" ht="15">
      <c r="A18" s="97" t="s">
        <v>20</v>
      </c>
      <c r="B18" s="9">
        <f>B14</f>
        <v>187</v>
      </c>
      <c r="C18" s="2">
        <f>F14</f>
        <v>112.2</v>
      </c>
    </row>
    <row r="19" spans="1:3" ht="42.75" customHeight="1">
      <c r="A19" s="122" t="s">
        <v>38</v>
      </c>
      <c r="B19" s="123"/>
      <c r="C19" s="124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2008-12-13T02:39:26Z</dcterms:modified>
  <cp:category/>
  <cp:version/>
  <cp:contentType/>
  <cp:contentStatus/>
</cp:coreProperties>
</file>