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4160" tabRatio="500" activeTab="2"/>
  </bookViews>
  <sheets>
    <sheet name="English" sheetId="1" r:id="rId1"/>
    <sheet name="Example" sheetId="5" r:id="rId2"/>
    <sheet name="Espanol" sheetId="7" r:id="rId3"/>
  </sheets>
  <definedNames>
    <definedName name="AHB" localSheetId="2">Espanol!$M$17</definedName>
    <definedName name="AHB" localSheetId="1">Example!$M$17</definedName>
    <definedName name="AHB">English!$M$17</definedName>
    <definedName name="DOA" localSheetId="2">Espanol!$M$20</definedName>
    <definedName name="DOA" localSheetId="1">Example!$M$20</definedName>
    <definedName name="DOA">English!$M$20</definedName>
    <definedName name="EACDC" localSheetId="2">Espanol!$M$2</definedName>
    <definedName name="EACDC" localSheetId="1">Example!$M$2</definedName>
    <definedName name="EACDC">English!$M$2</definedName>
    <definedName name="EB" localSheetId="2">Espanol!$M$5</definedName>
    <definedName name="EB" localSheetId="1">Example!$M$5</definedName>
    <definedName name="EB">English!$M$5</definedName>
    <definedName name="EBOS" localSheetId="2">Espanol!$M$3</definedName>
    <definedName name="EBOS" localSheetId="1">Example!$M$3</definedName>
    <definedName name="EBOS">English!$M$3</definedName>
    <definedName name="EW" localSheetId="2">Espanol!$M$4</definedName>
    <definedName name="EW" localSheetId="1">Example!$M$4</definedName>
    <definedName name="EW">English!$M$4</definedName>
    <definedName name="FSH" localSheetId="2">Espanol!$M$21</definedName>
    <definedName name="FSH" localSheetId="1">Example!$M$21</definedName>
    <definedName name="FSH">English!$M$21</definedName>
    <definedName name="NSV" localSheetId="2">Espanol!$M$16</definedName>
    <definedName name="NSV" localSheetId="1">Example!$M$16</definedName>
    <definedName name="NSV">English!$M$16</definedName>
    <definedName name="PDB" localSheetId="2">Espanol!$M$19</definedName>
    <definedName name="PDB" localSheetId="1">Example!$M$19</definedName>
    <definedName name="PDB">English!$M$19</definedName>
    <definedName name="Ppanels" localSheetId="2">Espanol!$M$15</definedName>
    <definedName name="Ppanels" localSheetId="1">Example!$M$15</definedName>
    <definedName name="Ppanels">English!$M$15</definedName>
    <definedName name="PSV" localSheetId="2">Espanol!$M$16</definedName>
    <definedName name="PSV" localSheetId="1">Example!$M$16</definedName>
    <definedName name="PSV">English!$M$16</definedName>
    <definedName name="VB" localSheetId="2">Espanol!$M$18</definedName>
    <definedName name="VB" localSheetId="1">Example!$M$18</definedName>
    <definedName name="VB">English!$M$18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7" l="1"/>
  <c r="E29" i="1"/>
  <c r="E29" i="5"/>
  <c r="E34" i="7"/>
  <c r="E28" i="7"/>
  <c r="E27" i="7"/>
  <c r="E34" i="1"/>
  <c r="E34" i="5"/>
  <c r="E28" i="5"/>
  <c r="E27" i="5"/>
  <c r="E28" i="1"/>
  <c r="E27" i="1"/>
  <c r="E41" i="7"/>
  <c r="E38" i="7"/>
  <c r="E33" i="7"/>
  <c r="E6" i="7"/>
  <c r="F6" i="7"/>
  <c r="G6" i="7"/>
  <c r="I6" i="7"/>
  <c r="E7" i="7"/>
  <c r="F7" i="7"/>
  <c r="G7" i="7"/>
  <c r="I7" i="7"/>
  <c r="E8" i="7"/>
  <c r="F8" i="7"/>
  <c r="G8" i="7"/>
  <c r="I8" i="7"/>
  <c r="E9" i="7"/>
  <c r="F9" i="7"/>
  <c r="G9" i="7"/>
  <c r="I9" i="7"/>
  <c r="E10" i="7"/>
  <c r="F10" i="7"/>
  <c r="G10" i="7"/>
  <c r="I10" i="7"/>
  <c r="E11" i="7"/>
  <c r="F11" i="7"/>
  <c r="G11" i="7"/>
  <c r="I11" i="7"/>
  <c r="E12" i="7"/>
  <c r="F12" i="7"/>
  <c r="G12" i="7"/>
  <c r="I12" i="7"/>
  <c r="E13" i="7"/>
  <c r="F13" i="7"/>
  <c r="G13" i="7"/>
  <c r="I13" i="7"/>
  <c r="E14" i="7"/>
  <c r="F14" i="7"/>
  <c r="G14" i="7"/>
  <c r="I14" i="7"/>
  <c r="E15" i="7"/>
  <c r="F15" i="7"/>
  <c r="G15" i="7"/>
  <c r="I15" i="7"/>
  <c r="E16" i="7"/>
  <c r="F16" i="7"/>
  <c r="G16" i="7"/>
  <c r="I16" i="7"/>
  <c r="E17" i="7"/>
  <c r="F17" i="7"/>
  <c r="G17" i="7"/>
  <c r="I17" i="7"/>
  <c r="E18" i="7"/>
  <c r="F18" i="7"/>
  <c r="G18" i="7"/>
  <c r="I18" i="7"/>
  <c r="E19" i="7"/>
  <c r="F19" i="7"/>
  <c r="G19" i="7"/>
  <c r="I19" i="7"/>
  <c r="E20" i="7"/>
  <c r="F20" i="7"/>
  <c r="G20" i="7"/>
  <c r="I20" i="7"/>
  <c r="E21" i="7"/>
  <c r="F21" i="7"/>
  <c r="G21" i="7"/>
  <c r="I21" i="7"/>
  <c r="E25" i="7"/>
  <c r="E32" i="7"/>
  <c r="E35" i="7"/>
  <c r="E26" i="7"/>
  <c r="E24" i="7"/>
  <c r="E6" i="1"/>
  <c r="F6" i="1"/>
  <c r="G6" i="1"/>
  <c r="I6" i="1"/>
  <c r="G7" i="1"/>
  <c r="I7" i="1"/>
  <c r="G8" i="1"/>
  <c r="I8" i="1"/>
  <c r="G9" i="1"/>
  <c r="I9" i="1"/>
  <c r="G10" i="1"/>
  <c r="I10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E25" i="1"/>
  <c r="E32" i="1"/>
  <c r="G6" i="5"/>
  <c r="I6" i="5"/>
  <c r="G7" i="5"/>
  <c r="I7" i="5"/>
  <c r="G8" i="5"/>
  <c r="I8" i="5"/>
  <c r="G9" i="5"/>
  <c r="I9" i="5"/>
  <c r="G10" i="5"/>
  <c r="I10" i="5"/>
  <c r="G11" i="5"/>
  <c r="I11" i="5"/>
  <c r="G12" i="5"/>
  <c r="I12" i="5"/>
  <c r="G13" i="5"/>
  <c r="I13" i="5"/>
  <c r="G14" i="5"/>
  <c r="I14" i="5"/>
  <c r="G15" i="5"/>
  <c r="I15" i="5"/>
  <c r="G16" i="5"/>
  <c r="I16" i="5"/>
  <c r="G17" i="5"/>
  <c r="I17" i="5"/>
  <c r="G18" i="5"/>
  <c r="I18" i="5"/>
  <c r="G19" i="5"/>
  <c r="I19" i="5"/>
  <c r="G20" i="5"/>
  <c r="I20" i="5"/>
  <c r="G21" i="5"/>
  <c r="I21" i="5"/>
  <c r="E25" i="5"/>
  <c r="E32" i="5"/>
  <c r="E41" i="5"/>
  <c r="E38" i="5"/>
  <c r="E33" i="5"/>
  <c r="F6" i="5"/>
  <c r="F7" i="5"/>
  <c r="F8" i="5"/>
  <c r="E9" i="5"/>
  <c r="F9" i="5"/>
  <c r="F10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E35" i="5"/>
  <c r="E26" i="5"/>
  <c r="E24" i="5"/>
  <c r="E41" i="1"/>
  <c r="E38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6" i="1"/>
  <c r="E33" i="1"/>
  <c r="E35" i="1"/>
  <c r="E24" i="1"/>
</calcChain>
</file>

<file path=xl/comments1.xml><?xml version="1.0" encoding="utf-8"?>
<comments xmlns="http://schemas.openxmlformats.org/spreadsheetml/2006/main">
  <authors>
    <author>Jaime Hutchins</author>
  </authors>
  <commentList>
    <comment ref="K6" authorId="0">
      <text>
        <r>
          <rPr>
            <sz val="9"/>
            <color indexed="81"/>
            <rFont val="Calibri"/>
            <family val="2"/>
          </rPr>
          <t xml:space="preserve">Your charge controller should handle extra amperage for safety reasons.
</t>
        </r>
      </text>
    </comment>
    <comment ref="K19" authorId="0">
      <text>
        <r>
          <rPr>
            <b/>
            <sz val="9"/>
            <color indexed="81"/>
            <rFont val="Calibri"/>
            <family val="2"/>
          </rPr>
          <t xml:space="preserve">Batteries can be discharged to 80%, it's recommended they be discharged to 50% </t>
        </r>
      </text>
    </comment>
    <comment ref="K20" authorId="0">
      <text>
        <r>
          <rPr>
            <b/>
            <sz val="9"/>
            <color indexed="81"/>
            <rFont val="Calibri"/>
            <family val="2"/>
          </rPr>
          <t>Days of Autonomy are the number of days your system might go without sunlight</t>
        </r>
      </text>
    </comment>
    <comment ref="K21" authorId="0">
      <text>
        <r>
          <rPr>
            <sz val="9"/>
            <color indexed="81"/>
            <rFont val="Calibri"/>
            <family val="2"/>
          </rPr>
          <t xml:space="preserve">Insolation depends on the location of your system, and can be found online.
</t>
        </r>
      </text>
    </comment>
  </commentList>
</comments>
</file>

<file path=xl/comments2.xml><?xml version="1.0" encoding="utf-8"?>
<comments xmlns="http://schemas.openxmlformats.org/spreadsheetml/2006/main">
  <authors>
    <author>Jaime Hutchins</author>
  </authors>
  <commentList>
    <comment ref="K6" authorId="0">
      <text>
        <r>
          <rPr>
            <sz val="9"/>
            <color indexed="81"/>
            <rFont val="Calibri"/>
            <family val="2"/>
          </rPr>
          <t>Tu controlador de carga podria guantar mas amperios por razones de seguridad.</t>
        </r>
      </text>
    </comment>
    <comment ref="K19" authorId="0">
      <text>
        <r>
          <rPr>
            <b/>
            <sz val="9"/>
            <color indexed="81"/>
            <rFont val="Calibri"/>
            <family val="2"/>
          </rPr>
          <t xml:space="preserve">Baterias pueden descargar hasta 80%, perso es recomendado que pueden descargar hasta 50%. </t>
        </r>
      </text>
    </comment>
    <comment ref="K20" authorId="0">
      <text>
        <r>
          <rPr>
            <b/>
            <sz val="9"/>
            <color indexed="81"/>
            <rFont val="Calibri"/>
            <family val="2"/>
          </rPr>
          <t>Los Dias de Autonomia son numbero de dias que el systema probabalmente se va sin luz del sol.</t>
        </r>
      </text>
    </comment>
    <comment ref="K21" authorId="0">
      <text>
        <r>
          <rPr>
            <sz val="9"/>
            <color indexed="81"/>
            <rFont val="Calibri"/>
            <family val="2"/>
          </rPr>
          <t xml:space="preserve">El insolacion depende con el sitio de tu systema, y puede encontralo por internet. </t>
        </r>
      </text>
    </comment>
  </commentList>
</comments>
</file>

<file path=xl/sharedStrings.xml><?xml version="1.0" encoding="utf-8"?>
<sst xmlns="http://schemas.openxmlformats.org/spreadsheetml/2006/main" count="132" uniqueCount="90">
  <si>
    <t>Quantity</t>
  </si>
  <si>
    <t>Amps</t>
  </si>
  <si>
    <t>Volts</t>
  </si>
  <si>
    <t>Watts in AC</t>
  </si>
  <si>
    <t>Hours use per day</t>
  </si>
  <si>
    <t>Watt-Hours</t>
  </si>
  <si>
    <t>Total Watts in AC</t>
  </si>
  <si>
    <t>Total Watts in DC</t>
  </si>
  <si>
    <t>Assumptions</t>
  </si>
  <si>
    <t>Efficiency loss converting AC- DC</t>
  </si>
  <si>
    <t>Needed Information</t>
  </si>
  <si>
    <t>Insolation (Hours of Full Sun)</t>
  </si>
  <si>
    <t>Efficiency Balance of Systems</t>
  </si>
  <si>
    <t>Efficiency of Wires</t>
  </si>
  <si>
    <t>Efficiency of Batteries</t>
  </si>
  <si>
    <t>Volts of Battery</t>
  </si>
  <si>
    <t>Amp-Hours of Battery</t>
  </si>
  <si>
    <t xml:space="preserve">Percent Discharge </t>
  </si>
  <si>
    <t>Days of Autonomy</t>
  </si>
  <si>
    <t>Volts of Panel Purchased</t>
  </si>
  <si>
    <t>Power of Panel Purchased</t>
  </si>
  <si>
    <t>Total Energy Needs for System per Day</t>
  </si>
  <si>
    <t>Item/Load</t>
  </si>
  <si>
    <t>Watts needed to Run All Loads</t>
  </si>
  <si>
    <t>Panels Needed in Parallel</t>
  </si>
  <si>
    <r>
      <t xml:space="preserve">Also, battery information, percent discharge, days of autonomy and insolation for location of solar energy system should be added under </t>
    </r>
    <r>
      <rPr>
        <b/>
        <sz val="12"/>
        <color theme="7"/>
        <rFont val="Calibri"/>
        <scheme val="minor"/>
      </rPr>
      <t>Needed Information</t>
    </r>
  </si>
  <si>
    <t>Panel Information</t>
  </si>
  <si>
    <t>Battery Information</t>
  </si>
  <si>
    <t>Amp-hours Needed for Solar System</t>
  </si>
  <si>
    <t>Batteries Needed in Series</t>
  </si>
  <si>
    <t>Batteries Needed in Parallel</t>
  </si>
  <si>
    <t>Number of Batteries Needed</t>
  </si>
  <si>
    <t>Minimum Necessary Panel Size (In Watts)</t>
  </si>
  <si>
    <t>Number of Panels Needed</t>
  </si>
  <si>
    <t>Watts Needed by Panel for Energy Needs</t>
  </si>
  <si>
    <t>Charge Controller Information</t>
  </si>
  <si>
    <t>Charge Controller Amps</t>
  </si>
  <si>
    <t>Charge Controller Safety</t>
  </si>
  <si>
    <t xml:space="preserve">To use, enter watts and hours use for loads to be used in system. Once calculations are made for minimum panel watts, add watts and voltage of panels purchased. </t>
  </si>
  <si>
    <t>Invertor Information</t>
  </si>
  <si>
    <t>Volts Needed for Invertor</t>
  </si>
  <si>
    <t>LED Light</t>
  </si>
  <si>
    <t>Fan</t>
  </si>
  <si>
    <t>TV</t>
  </si>
  <si>
    <t>Cellphone Charger</t>
  </si>
  <si>
    <t>Radio</t>
  </si>
  <si>
    <t>Playstation</t>
  </si>
  <si>
    <t>*All orange highlighted boxes are inputted information</t>
  </si>
  <si>
    <t>Loads/ Items to be used through your solar system and hours of use per day</t>
  </si>
  <si>
    <t>Amperios</t>
  </si>
  <si>
    <t>Amperios del Controlador de Carga</t>
  </si>
  <si>
    <t>Amperio-hora necesario para el sistema de solar</t>
  </si>
  <si>
    <t>informacion de los Baterias</t>
  </si>
  <si>
    <t>Batería necesites en serie</t>
  </si>
  <si>
    <t>Baterías necesites en paralelo</t>
  </si>
  <si>
    <t>Informacion de los Paneles Solares</t>
  </si>
  <si>
    <t>Paneles necesites en Paralelo</t>
  </si>
  <si>
    <t>Numero de Paneles Necesites</t>
  </si>
  <si>
    <t>Voltios</t>
  </si>
  <si>
    <t>Watts en AC</t>
  </si>
  <si>
    <t>Watts Totales en AC</t>
  </si>
  <si>
    <t>Watts totales en DC</t>
  </si>
  <si>
    <t>Articulo/carga</t>
  </si>
  <si>
    <t>Cantidad</t>
  </si>
  <si>
    <t>Horas de uso por dia</t>
  </si>
  <si>
    <t>Watt-Horas</t>
  </si>
  <si>
    <t>Watts Necesarios Para Ejecutar TodasLlas Cargas</t>
  </si>
  <si>
    <t>Necesidad Energia Total Para El Sistema por Dia</t>
  </si>
  <si>
    <t>Watts Necesaria por el Panel para las Necesidades Energeticas</t>
  </si>
  <si>
    <t>Tamano del Panel Necesaria Minima (En Watts)</t>
  </si>
  <si>
    <t>Mumero de Baterias Necesario</t>
  </si>
  <si>
    <t>Informacion de Controlador de Carga</t>
  </si>
  <si>
    <t>Informacion del inversor</t>
  </si>
  <si>
    <t>Voltios Necesaria Para Inversor</t>
  </si>
  <si>
    <t>Eficiencia de la conversion AC- DC</t>
  </si>
  <si>
    <t>Balance de la Eficiencia del sistemas</t>
  </si>
  <si>
    <t>Efficiencia de Alambres</t>
  </si>
  <si>
    <t>Eficiencia de los Baterias</t>
  </si>
  <si>
    <t>Seguridad del  controlador de carga</t>
  </si>
  <si>
    <t>Supuestos</t>
  </si>
  <si>
    <t>Informacion Necesaria</t>
  </si>
  <si>
    <t>Poder del Panel Compradas</t>
  </si>
  <si>
    <t>Voltios de Panel Comprado</t>
  </si>
  <si>
    <t>Amperio-Horas de Bateria</t>
  </si>
  <si>
    <t>Voltios de Bateria</t>
  </si>
  <si>
    <t>Descarga Ciento</t>
  </si>
  <si>
    <t>Dias de Autonomia</t>
  </si>
  <si>
    <t>Insolacion ( Horas de pleno sol)</t>
  </si>
  <si>
    <t xml:space="preserve">Para utilizar , introduzca vatios y horas de uso para las cargas que se utilizarán en el sistema . Una vez que los cálculos se hacen para vatios de paneles mínimos , agregue vatios y la tensión de los paneles comprados. </t>
  </si>
  <si>
    <r>
      <t xml:space="preserve">Además, la información de la batería , la descarga por ciento , días de autonomía y la insolación de ubicación de sistema de energía solar debe añadirse bajo </t>
    </r>
    <r>
      <rPr>
        <b/>
        <sz val="12"/>
        <color theme="7"/>
        <rFont val="Calibri"/>
        <scheme val="minor"/>
      </rPr>
      <t>Informacion Necesaria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</si>
</sst>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theme="7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theme="4"/>
      </top>
      <bottom style="thin">
        <color auto="1"/>
      </bottom>
      <diagonal/>
    </border>
    <border>
      <left/>
      <right style="thin">
        <color auto="1"/>
      </right>
      <top style="thick">
        <color theme="4"/>
      </top>
      <bottom style="thin">
        <color auto="1"/>
      </bottom>
      <diagonal/>
    </border>
    <border>
      <left style="thin">
        <color auto="1"/>
      </left>
      <right/>
      <top style="thick">
        <color theme="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auto="1"/>
      </left>
      <right/>
      <top style="thin">
        <color theme="4"/>
      </top>
      <bottom style="thin">
        <color auto="1"/>
      </bottom>
      <diagonal/>
    </border>
    <border>
      <left/>
      <right/>
      <top style="thin">
        <color theme="4"/>
      </top>
      <bottom style="thin">
        <color auto="1"/>
      </bottom>
      <diagonal/>
    </border>
    <border>
      <left/>
      <right style="thin">
        <color auto="1"/>
      </right>
      <top style="thin">
        <color theme="4"/>
      </top>
      <bottom style="thin">
        <color auto="1"/>
      </bottom>
      <diagonal/>
    </border>
    <border>
      <left/>
      <right/>
      <top/>
      <bottom style="thin">
        <color theme="4"/>
      </bottom>
      <diagonal/>
    </border>
  </borders>
  <cellStyleXfs count="4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4" borderId="4" xfId="5" applyBorder="1"/>
    <xf numFmtId="0" fontId="0" fillId="0" borderId="4" xfId="0" applyBorder="1"/>
    <xf numFmtId="0" fontId="2" fillId="0" borderId="4" xfId="1" applyBorder="1" applyAlignment="1">
      <alignment horizontal="center"/>
    </xf>
    <xf numFmtId="2" fontId="1" fillId="7" borderId="8" xfId="8" applyNumberFormat="1" applyBorder="1"/>
    <xf numFmtId="2" fontId="1" fillId="7" borderId="7" xfId="8" applyNumberFormat="1" applyBorder="1"/>
    <xf numFmtId="0" fontId="1" fillId="7" borderId="7" xfId="8" applyBorder="1"/>
    <xf numFmtId="0" fontId="1" fillId="10" borderId="7" xfId="11" applyBorder="1"/>
    <xf numFmtId="0" fontId="5" fillId="5" borderId="0" xfId="6"/>
    <xf numFmtId="0" fontId="5" fillId="5" borderId="4" xfId="6" applyBorder="1"/>
    <xf numFmtId="0" fontId="0" fillId="4" borderId="4" xfId="5" applyFont="1" applyBorder="1"/>
    <xf numFmtId="0" fontId="5" fillId="3" borderId="4" xfId="4" applyBorder="1"/>
    <xf numFmtId="0" fontId="5" fillId="5" borderId="15" xfId="6" applyBorder="1"/>
    <xf numFmtId="0" fontId="5" fillId="5" borderId="7" xfId="6" applyBorder="1"/>
    <xf numFmtId="164" fontId="5" fillId="3" borderId="4" xfId="4" applyNumberFormat="1" applyBorder="1"/>
    <xf numFmtId="0" fontId="0" fillId="0" borderId="11" xfId="0" applyBorder="1"/>
    <xf numFmtId="0" fontId="4" fillId="2" borderId="3" xfId="3"/>
    <xf numFmtId="0" fontId="5" fillId="8" borderId="5" xfId="9" applyBorder="1" applyAlignment="1">
      <alignment horizontal="left"/>
    </xf>
    <xf numFmtId="0" fontId="5" fillId="8" borderId="6" xfId="9" applyBorder="1" applyAlignment="1">
      <alignment horizontal="left"/>
    </xf>
    <xf numFmtId="0" fontId="5" fillId="8" borderId="9" xfId="9" applyBorder="1" applyAlignment="1">
      <alignment horizontal="left"/>
    </xf>
    <xf numFmtId="0" fontId="5" fillId="8" borderId="10" xfId="9" applyBorder="1" applyAlignment="1">
      <alignment horizontal="left"/>
    </xf>
    <xf numFmtId="0" fontId="5" fillId="11" borderId="5" xfId="12" applyBorder="1" applyAlignment="1">
      <alignment horizontal="left"/>
    </xf>
    <xf numFmtId="0" fontId="5" fillId="11" borderId="6" xfId="12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2" applyBorder="1" applyAlignment="1">
      <alignment horizontal="left"/>
    </xf>
    <xf numFmtId="0" fontId="3" fillId="0" borderId="17" xfId="2" applyBorder="1" applyAlignment="1">
      <alignment horizontal="left"/>
    </xf>
    <xf numFmtId="0" fontId="3" fillId="0" borderId="18" xfId="2" applyBorder="1" applyAlignment="1">
      <alignment horizontal="left"/>
    </xf>
    <xf numFmtId="0" fontId="3" fillId="0" borderId="5" xfId="2" applyBorder="1" applyAlignment="1">
      <alignment horizontal="left"/>
    </xf>
    <xf numFmtId="0" fontId="3" fillId="0" borderId="6" xfId="2" applyBorder="1" applyAlignment="1">
      <alignment horizontal="left"/>
    </xf>
    <xf numFmtId="0" fontId="3" fillId="0" borderId="7" xfId="2" applyBorder="1" applyAlignment="1">
      <alignment horizontal="left"/>
    </xf>
    <xf numFmtId="0" fontId="8" fillId="3" borderId="1" xfId="4" applyFont="1" applyBorder="1" applyAlignment="1">
      <alignment horizontal="center"/>
    </xf>
    <xf numFmtId="0" fontId="5" fillId="6" borderId="0" xfId="7" applyAlignment="1">
      <alignment horizontal="center"/>
    </xf>
    <xf numFmtId="0" fontId="5" fillId="9" borderId="0" xfId="10" applyAlignment="1">
      <alignment horizontal="center"/>
    </xf>
    <xf numFmtId="0" fontId="3" fillId="0" borderId="9" xfId="2" applyBorder="1" applyAlignment="1">
      <alignment horizontal="left"/>
    </xf>
    <xf numFmtId="0" fontId="3" fillId="0" borderId="10" xfId="2" applyBorder="1" applyAlignment="1">
      <alignment horizontal="left"/>
    </xf>
    <xf numFmtId="0" fontId="3" fillId="0" borderId="11" xfId="2" applyBorder="1" applyAlignment="1">
      <alignment horizontal="left"/>
    </xf>
    <xf numFmtId="0" fontId="8" fillId="3" borderId="0" xfId="4" applyFont="1" applyAlignment="1">
      <alignment horizontal="center"/>
    </xf>
    <xf numFmtId="0" fontId="8" fillId="3" borderId="10" xfId="4" applyFont="1" applyBorder="1" applyAlignment="1">
      <alignment horizontal="center"/>
    </xf>
    <xf numFmtId="0" fontId="3" fillId="0" borderId="14" xfId="2" applyBorder="1" applyAlignment="1">
      <alignment horizontal="left"/>
    </xf>
    <xf numFmtId="0" fontId="3" fillId="0" borderId="12" xfId="2" applyBorder="1" applyAlignment="1">
      <alignment horizontal="left"/>
    </xf>
    <xf numFmtId="0" fontId="3" fillId="0" borderId="13" xfId="2" applyBorder="1" applyAlignment="1">
      <alignment horizontal="left"/>
    </xf>
    <xf numFmtId="0" fontId="8" fillId="3" borderId="5" xfId="4" applyFont="1" applyBorder="1" applyAlignment="1">
      <alignment horizontal="left"/>
    </xf>
    <xf numFmtId="0" fontId="8" fillId="3" borderId="6" xfId="4" applyFont="1" applyBorder="1" applyAlignment="1">
      <alignment horizontal="left"/>
    </xf>
    <xf numFmtId="0" fontId="8" fillId="3" borderId="7" xfId="4" applyFont="1" applyBorder="1" applyAlignment="1">
      <alignment horizontal="left"/>
    </xf>
    <xf numFmtId="0" fontId="8" fillId="3" borderId="19" xfId="4" applyFont="1" applyBorder="1" applyAlignment="1">
      <alignment horizontal="center"/>
    </xf>
    <xf numFmtId="0" fontId="4" fillId="2" borderId="3" xfId="3" applyAlignment="1">
      <alignment horizontal="center"/>
    </xf>
    <xf numFmtId="0" fontId="0" fillId="12" borderId="0" xfId="0" applyFill="1" applyAlignment="1">
      <alignment horizontal="center"/>
    </xf>
  </cellXfs>
  <cellStyles count="49">
    <cellStyle name="40% - Accent1" xfId="5" builtinId="31"/>
    <cellStyle name="40% - Accent3" xfId="8" builtinId="39"/>
    <cellStyle name="40% - Accent4" xfId="11" builtinId="43"/>
    <cellStyle name="60% - Accent1" xfId="6" builtinId="32"/>
    <cellStyle name="60% - Accent3" xfId="9" builtinId="40"/>
    <cellStyle name="60% - Accent4" xfId="12" builtinId="44"/>
    <cellStyle name="Accent1" xfId="4" builtinId="29"/>
    <cellStyle name="Accent3" xfId="7" builtinId="37"/>
    <cellStyle name="Accent4" xfId="10" builtinId="4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eading 1" xfId="1" builtinId="16"/>
    <cellStyle name="Heading 2" xfId="2" builtinId="17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Input" xfId="3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opLeftCell="A17" workbookViewId="0">
      <selection activeCell="E30" sqref="E30"/>
    </sheetView>
  </sheetViews>
  <sheetFormatPr baseColWidth="10" defaultRowHeight="15" x14ac:dyDescent="0"/>
  <cols>
    <col min="1" max="1" width="13.33203125" customWidth="1"/>
    <col min="2" max="2" width="14.33203125" customWidth="1"/>
    <col min="3" max="3" width="14" customWidth="1"/>
    <col min="4" max="4" width="13.5" bestFit="1" customWidth="1"/>
    <col min="5" max="5" width="19.33203125" bestFit="1" customWidth="1"/>
    <col min="6" max="6" width="19.5" bestFit="1" customWidth="1"/>
    <col min="7" max="7" width="20.1640625" bestFit="1" customWidth="1"/>
    <col min="8" max="8" width="21" customWidth="1"/>
    <col min="9" max="9" width="13.5" bestFit="1" customWidth="1"/>
    <col min="12" max="12" width="17" customWidth="1"/>
  </cols>
  <sheetData>
    <row r="1" spans="1:13">
      <c r="A1" s="23" t="s">
        <v>38</v>
      </c>
      <c r="B1" s="23"/>
      <c r="C1" s="23"/>
      <c r="D1" s="23"/>
      <c r="E1" s="23"/>
      <c r="F1" s="23"/>
      <c r="G1" s="23"/>
      <c r="H1" s="23"/>
      <c r="K1" s="31" t="s">
        <v>8</v>
      </c>
      <c r="L1" s="31"/>
      <c r="M1" s="31"/>
    </row>
    <row r="2" spans="1:13">
      <c r="A2" s="23" t="s">
        <v>25</v>
      </c>
      <c r="B2" s="23"/>
      <c r="C2" s="23"/>
      <c r="D2" s="23"/>
      <c r="E2" s="23"/>
      <c r="F2" s="23"/>
      <c r="G2" s="23"/>
      <c r="H2" s="23"/>
      <c r="K2" s="17" t="s">
        <v>9</v>
      </c>
      <c r="L2" s="18"/>
      <c r="M2" s="5">
        <v>0.9</v>
      </c>
    </row>
    <row r="3" spans="1:13">
      <c r="K3" s="17" t="s">
        <v>12</v>
      </c>
      <c r="L3" s="18"/>
      <c r="M3" s="5">
        <v>0.8</v>
      </c>
    </row>
    <row r="4" spans="1:13" ht="18">
      <c r="A4" s="37" t="s">
        <v>48</v>
      </c>
      <c r="B4" s="37"/>
      <c r="C4" s="37"/>
      <c r="D4" s="37"/>
      <c r="E4" s="37"/>
      <c r="F4" s="37"/>
      <c r="G4" s="37"/>
      <c r="H4" s="37"/>
      <c r="I4" s="37"/>
      <c r="K4" s="17" t="s">
        <v>13</v>
      </c>
      <c r="L4" s="18"/>
      <c r="M4" s="6">
        <v>0.98</v>
      </c>
    </row>
    <row r="5" spans="1:13" ht="19">
      <c r="A5" s="3" t="s">
        <v>22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6</v>
      </c>
      <c r="G5" s="3" t="s">
        <v>7</v>
      </c>
      <c r="H5" s="3" t="s">
        <v>4</v>
      </c>
      <c r="I5" s="3" t="s">
        <v>5</v>
      </c>
      <c r="K5" s="19" t="s">
        <v>14</v>
      </c>
      <c r="L5" s="20"/>
      <c r="M5" s="4">
        <v>0.9</v>
      </c>
    </row>
    <row r="6" spans="1:13">
      <c r="A6" s="10"/>
      <c r="B6" s="1"/>
      <c r="C6" s="1"/>
      <c r="D6" s="1"/>
      <c r="E6" s="1">
        <f>C6*D6</f>
        <v>0</v>
      </c>
      <c r="F6" s="1">
        <f>E6*B6</f>
        <v>0</v>
      </c>
      <c r="G6" s="1">
        <f t="shared" ref="G6:G21" si="0">F6/EACDC</f>
        <v>0</v>
      </c>
      <c r="H6" s="1"/>
      <c r="I6" s="1">
        <f>G6*H6</f>
        <v>0</v>
      </c>
      <c r="K6" s="17" t="s">
        <v>37</v>
      </c>
      <c r="L6" s="18"/>
      <c r="M6" s="6">
        <v>1.25</v>
      </c>
    </row>
    <row r="7" spans="1:13">
      <c r="A7" s="10"/>
      <c r="B7" s="1"/>
      <c r="C7" s="1"/>
      <c r="D7" s="1"/>
      <c r="E7" s="1">
        <f t="shared" ref="E7:E21" si="1">C7*D7</f>
        <v>0</v>
      </c>
      <c r="F7" s="1">
        <f t="shared" ref="F7:F21" si="2">E7*B7</f>
        <v>0</v>
      </c>
      <c r="G7" s="1">
        <f t="shared" si="0"/>
        <v>0</v>
      </c>
      <c r="H7" s="1"/>
      <c r="I7" s="1">
        <f t="shared" ref="I7:I21" si="3">G7*H7</f>
        <v>0</v>
      </c>
    </row>
    <row r="8" spans="1:13">
      <c r="A8" s="10"/>
      <c r="B8" s="1"/>
      <c r="C8" s="1"/>
      <c r="D8" s="1"/>
      <c r="E8" s="1">
        <f t="shared" si="1"/>
        <v>0</v>
      </c>
      <c r="F8" s="1">
        <f t="shared" si="2"/>
        <v>0</v>
      </c>
      <c r="G8" s="1">
        <f t="shared" si="0"/>
        <v>0</v>
      </c>
      <c r="H8" s="1"/>
      <c r="I8" s="1">
        <f t="shared" si="3"/>
        <v>0</v>
      </c>
    </row>
    <row r="9" spans="1:13">
      <c r="A9" s="10"/>
      <c r="B9" s="1"/>
      <c r="C9" s="1"/>
      <c r="D9" s="1"/>
      <c r="E9" s="1">
        <f t="shared" si="1"/>
        <v>0</v>
      </c>
      <c r="F9" s="1">
        <f t="shared" si="2"/>
        <v>0</v>
      </c>
      <c r="G9" s="1">
        <f t="shared" si="0"/>
        <v>0</v>
      </c>
      <c r="H9" s="10"/>
      <c r="I9" s="1">
        <f t="shared" si="3"/>
        <v>0</v>
      </c>
    </row>
    <row r="10" spans="1:13">
      <c r="A10" s="1"/>
      <c r="B10" s="1"/>
      <c r="C10" s="1"/>
      <c r="D10" s="1"/>
      <c r="E10" s="1">
        <f t="shared" si="1"/>
        <v>0</v>
      </c>
      <c r="F10" s="1">
        <f t="shared" si="2"/>
        <v>0</v>
      </c>
      <c r="G10" s="1">
        <f t="shared" si="0"/>
        <v>0</v>
      </c>
      <c r="H10" s="1"/>
      <c r="I10" s="1">
        <f t="shared" si="3"/>
        <v>0</v>
      </c>
    </row>
    <row r="11" spans="1:13">
      <c r="A11" s="1"/>
      <c r="B11" s="1"/>
      <c r="C11" s="1"/>
      <c r="D11" s="1"/>
      <c r="E11" s="1">
        <f t="shared" si="1"/>
        <v>0</v>
      </c>
      <c r="F11" s="1">
        <f t="shared" si="2"/>
        <v>0</v>
      </c>
      <c r="G11" s="1">
        <f t="shared" si="0"/>
        <v>0</v>
      </c>
      <c r="H11" s="1"/>
      <c r="I11" s="1">
        <f t="shared" si="3"/>
        <v>0</v>
      </c>
    </row>
    <row r="12" spans="1:13">
      <c r="A12" s="1"/>
      <c r="B12" s="1"/>
      <c r="C12" s="1"/>
      <c r="D12" s="1"/>
      <c r="E12" s="1">
        <f t="shared" si="1"/>
        <v>0</v>
      </c>
      <c r="F12" s="1">
        <f t="shared" si="2"/>
        <v>0</v>
      </c>
      <c r="G12" s="1">
        <f t="shared" si="0"/>
        <v>0</v>
      </c>
      <c r="H12" s="1"/>
      <c r="I12" s="1">
        <f t="shared" si="3"/>
        <v>0</v>
      </c>
    </row>
    <row r="13" spans="1:13">
      <c r="A13" s="1"/>
      <c r="B13" s="1"/>
      <c r="C13" s="1"/>
      <c r="D13" s="1"/>
      <c r="E13" s="1">
        <f t="shared" si="1"/>
        <v>0</v>
      </c>
      <c r="F13" s="1">
        <f t="shared" si="2"/>
        <v>0</v>
      </c>
      <c r="G13" s="1">
        <f t="shared" si="0"/>
        <v>0</v>
      </c>
      <c r="H13" s="1"/>
      <c r="I13" s="1">
        <f t="shared" si="3"/>
        <v>0</v>
      </c>
    </row>
    <row r="14" spans="1:13">
      <c r="A14" s="1"/>
      <c r="B14" s="1"/>
      <c r="C14" s="1"/>
      <c r="D14" s="1"/>
      <c r="E14" s="1">
        <f t="shared" si="1"/>
        <v>0</v>
      </c>
      <c r="F14" s="1">
        <f t="shared" si="2"/>
        <v>0</v>
      </c>
      <c r="G14" s="1">
        <f t="shared" si="0"/>
        <v>0</v>
      </c>
      <c r="H14" s="1"/>
      <c r="I14" s="1">
        <f t="shared" si="3"/>
        <v>0</v>
      </c>
      <c r="K14" s="32" t="s">
        <v>10</v>
      </c>
      <c r="L14" s="32"/>
      <c r="M14" s="32"/>
    </row>
    <row r="15" spans="1:13">
      <c r="A15" s="1"/>
      <c r="B15" s="1"/>
      <c r="C15" s="1"/>
      <c r="D15" s="1"/>
      <c r="E15" s="1">
        <f t="shared" si="1"/>
        <v>0</v>
      </c>
      <c r="F15" s="1">
        <f t="shared" si="2"/>
        <v>0</v>
      </c>
      <c r="G15" s="1">
        <f t="shared" si="0"/>
        <v>0</v>
      </c>
      <c r="H15" s="1"/>
      <c r="I15" s="1">
        <f t="shared" si="3"/>
        <v>0</v>
      </c>
      <c r="K15" s="21" t="s">
        <v>20</v>
      </c>
      <c r="L15" s="22"/>
      <c r="M15" s="7"/>
    </row>
    <row r="16" spans="1:13">
      <c r="A16" s="1"/>
      <c r="B16" s="1"/>
      <c r="C16" s="1"/>
      <c r="D16" s="1"/>
      <c r="E16" s="1">
        <f t="shared" si="1"/>
        <v>0</v>
      </c>
      <c r="F16" s="1">
        <f t="shared" si="2"/>
        <v>0</v>
      </c>
      <c r="G16" s="1">
        <f t="shared" si="0"/>
        <v>0</v>
      </c>
      <c r="H16" s="1"/>
      <c r="I16" s="1">
        <f t="shared" si="3"/>
        <v>0</v>
      </c>
      <c r="K16" s="21" t="s">
        <v>19</v>
      </c>
      <c r="L16" s="22"/>
      <c r="M16" s="7"/>
    </row>
    <row r="17" spans="1:13">
      <c r="A17" s="1"/>
      <c r="B17" s="1"/>
      <c r="C17" s="1"/>
      <c r="D17" s="1"/>
      <c r="E17" s="1">
        <f t="shared" si="1"/>
        <v>0</v>
      </c>
      <c r="F17" s="1">
        <f t="shared" si="2"/>
        <v>0</v>
      </c>
      <c r="G17" s="1">
        <f t="shared" si="0"/>
        <v>0</v>
      </c>
      <c r="H17" s="1"/>
      <c r="I17" s="1">
        <f t="shared" si="3"/>
        <v>0</v>
      </c>
      <c r="K17" s="21" t="s">
        <v>16</v>
      </c>
      <c r="L17" s="22"/>
      <c r="M17" s="7"/>
    </row>
    <row r="18" spans="1:13">
      <c r="A18" s="1"/>
      <c r="B18" s="1"/>
      <c r="C18" s="1"/>
      <c r="D18" s="1"/>
      <c r="E18" s="1">
        <f t="shared" si="1"/>
        <v>0</v>
      </c>
      <c r="F18" s="1">
        <f t="shared" si="2"/>
        <v>0</v>
      </c>
      <c r="G18" s="1">
        <f t="shared" si="0"/>
        <v>0</v>
      </c>
      <c r="H18" s="1"/>
      <c r="I18" s="1">
        <f t="shared" si="3"/>
        <v>0</v>
      </c>
      <c r="K18" s="21" t="s">
        <v>15</v>
      </c>
      <c r="L18" s="22"/>
      <c r="M18" s="7"/>
    </row>
    <row r="19" spans="1:13">
      <c r="A19" s="1"/>
      <c r="B19" s="1"/>
      <c r="C19" s="1"/>
      <c r="D19" s="1"/>
      <c r="E19" s="1">
        <f t="shared" si="1"/>
        <v>0</v>
      </c>
      <c r="F19" s="1">
        <f t="shared" si="2"/>
        <v>0</v>
      </c>
      <c r="G19" s="1">
        <f t="shared" si="0"/>
        <v>0</v>
      </c>
      <c r="H19" s="1"/>
      <c r="I19" s="1">
        <f t="shared" si="3"/>
        <v>0</v>
      </c>
      <c r="K19" s="21" t="s">
        <v>17</v>
      </c>
      <c r="L19" s="22"/>
      <c r="M19" s="7"/>
    </row>
    <row r="20" spans="1:13">
      <c r="A20" s="1"/>
      <c r="B20" s="1"/>
      <c r="C20" s="1"/>
      <c r="D20" s="1"/>
      <c r="E20" s="1">
        <f t="shared" si="1"/>
        <v>0</v>
      </c>
      <c r="F20" s="1">
        <f t="shared" si="2"/>
        <v>0</v>
      </c>
      <c r="G20" s="1">
        <f t="shared" si="0"/>
        <v>0</v>
      </c>
      <c r="H20" s="1"/>
      <c r="I20" s="1">
        <f t="shared" si="3"/>
        <v>0</v>
      </c>
      <c r="K20" s="21" t="s">
        <v>18</v>
      </c>
      <c r="L20" s="22"/>
      <c r="M20" s="7"/>
    </row>
    <row r="21" spans="1:13">
      <c r="A21" s="1"/>
      <c r="B21" s="1"/>
      <c r="C21" s="1"/>
      <c r="D21" s="1"/>
      <c r="E21" s="1">
        <f t="shared" si="1"/>
        <v>0</v>
      </c>
      <c r="F21" s="1">
        <f t="shared" si="2"/>
        <v>0</v>
      </c>
      <c r="G21" s="1">
        <f t="shared" si="0"/>
        <v>0</v>
      </c>
      <c r="H21" s="1"/>
      <c r="I21" s="1">
        <f t="shared" si="3"/>
        <v>0</v>
      </c>
      <c r="K21" s="21" t="s">
        <v>11</v>
      </c>
      <c r="L21" s="22"/>
      <c r="M21" s="7"/>
    </row>
    <row r="23" spans="1:13" ht="19" thickBot="1">
      <c r="A23" s="30" t="s">
        <v>26</v>
      </c>
      <c r="B23" s="30"/>
      <c r="C23" s="30"/>
      <c r="D23" s="30"/>
      <c r="E23" s="30"/>
    </row>
    <row r="24" spans="1:13" ht="17" thickTop="1">
      <c r="A24" s="38" t="s">
        <v>23</v>
      </c>
      <c r="B24" s="39"/>
      <c r="C24" s="39"/>
      <c r="D24" s="40"/>
      <c r="E24" s="9">
        <f>SUM(G6:G21)</f>
        <v>0</v>
      </c>
    </row>
    <row r="25" spans="1:13" ht="16">
      <c r="A25" s="27" t="s">
        <v>21</v>
      </c>
      <c r="B25" s="28"/>
      <c r="C25" s="28"/>
      <c r="D25" s="29"/>
      <c r="E25" s="9">
        <f>SUM(I6:I21)</f>
        <v>0</v>
      </c>
    </row>
    <row r="26" spans="1:13" ht="16">
      <c r="A26" s="27" t="s">
        <v>34</v>
      </c>
      <c r="B26" s="28"/>
      <c r="C26" s="28"/>
      <c r="D26" s="29"/>
      <c r="E26" s="9" t="e">
        <f>E25/(FSH*EBOS)</f>
        <v>#DIV/0!</v>
      </c>
    </row>
    <row r="27" spans="1:13" ht="16">
      <c r="A27" s="27" t="s">
        <v>24</v>
      </c>
      <c r="B27" s="28"/>
      <c r="C27" s="28"/>
      <c r="D27" s="29"/>
      <c r="E27" s="9" t="e">
        <f>ROUNDUP(E29/Ppanels,0)</f>
        <v>#DIV/0!</v>
      </c>
    </row>
    <row r="28" spans="1:13" ht="16">
      <c r="A28" s="27" t="s">
        <v>33</v>
      </c>
      <c r="B28" s="28"/>
      <c r="C28" s="28"/>
      <c r="D28" s="29"/>
      <c r="E28" s="8" t="e">
        <f>ROUNDUP(E29/Ppanels,0)</f>
        <v>#DIV/0!</v>
      </c>
    </row>
    <row r="29" spans="1:13" ht="18">
      <c r="A29" s="41" t="s">
        <v>32</v>
      </c>
      <c r="B29" s="42"/>
      <c r="C29" s="42"/>
      <c r="D29" s="43"/>
      <c r="E29" s="11" t="e">
        <f>IF(E26&gt;E24,E26,IF(E24&gt;E26,E24))</f>
        <v>#DIV/0!</v>
      </c>
    </row>
    <row r="31" spans="1:13" ht="18">
      <c r="A31" s="44" t="s">
        <v>27</v>
      </c>
      <c r="B31" s="44"/>
      <c r="C31" s="44"/>
      <c r="D31" s="44"/>
      <c r="E31" s="44"/>
    </row>
    <row r="32" spans="1:13" ht="16">
      <c r="A32" s="24" t="s">
        <v>28</v>
      </c>
      <c r="B32" s="25"/>
      <c r="C32" s="25"/>
      <c r="D32" s="26"/>
      <c r="E32" s="12" t="e">
        <f>E25*DOA/(EW*EB*NSV)</f>
        <v>#DIV/0!</v>
      </c>
    </row>
    <row r="33" spans="1:5" ht="16">
      <c r="A33" s="27" t="s">
        <v>29</v>
      </c>
      <c r="B33" s="28"/>
      <c r="C33" s="28"/>
      <c r="D33" s="29"/>
      <c r="E33" s="9" t="e">
        <f>NSV/VB</f>
        <v>#DIV/0!</v>
      </c>
    </row>
    <row r="34" spans="1:5" ht="16">
      <c r="A34" s="27" t="s">
        <v>30</v>
      </c>
      <c r="B34" s="28"/>
      <c r="C34" s="28"/>
      <c r="D34" s="29"/>
      <c r="E34" s="13" t="e">
        <f>ROUNDUP(E32/(AHB*(PDB/100)),0)</f>
        <v>#DIV/0!</v>
      </c>
    </row>
    <row r="35" spans="1:5" ht="18">
      <c r="A35" s="41" t="s">
        <v>31</v>
      </c>
      <c r="B35" s="42"/>
      <c r="C35" s="42"/>
      <c r="D35" s="43"/>
      <c r="E35" s="14" t="e">
        <f>E33*E34</f>
        <v>#DIV/0!</v>
      </c>
    </row>
    <row r="37" spans="1:5" ht="18">
      <c r="A37" s="36" t="s">
        <v>35</v>
      </c>
      <c r="B37" s="36"/>
      <c r="C37" s="36"/>
      <c r="D37" s="36"/>
      <c r="E37" s="36"/>
    </row>
    <row r="38" spans="1:5" ht="16">
      <c r="A38" s="33" t="s">
        <v>36</v>
      </c>
      <c r="B38" s="34"/>
      <c r="C38" s="34"/>
      <c r="D38" s="35"/>
      <c r="E38" s="15" t="e">
        <f>Ppanels/NSV*M6</f>
        <v>#DIV/0!</v>
      </c>
    </row>
    <row r="40" spans="1:5" ht="18">
      <c r="A40" s="36" t="s">
        <v>39</v>
      </c>
      <c r="B40" s="36"/>
      <c r="C40" s="36"/>
      <c r="D40" s="36"/>
      <c r="E40" s="36"/>
    </row>
    <row r="41" spans="1:5" ht="16">
      <c r="A41" s="27" t="s">
        <v>40</v>
      </c>
      <c r="B41" s="28"/>
      <c r="C41" s="28"/>
      <c r="D41" s="29"/>
      <c r="E41" s="2">
        <f>NSV</f>
        <v>0</v>
      </c>
    </row>
  </sheetData>
  <mergeCells count="33">
    <mergeCell ref="A38:D38"/>
    <mergeCell ref="A40:E40"/>
    <mergeCell ref="A41:D41"/>
    <mergeCell ref="A4:I4"/>
    <mergeCell ref="A33:D33"/>
    <mergeCell ref="A28:D28"/>
    <mergeCell ref="A26:D26"/>
    <mergeCell ref="A24:D24"/>
    <mergeCell ref="A25:D25"/>
    <mergeCell ref="A27:D27"/>
    <mergeCell ref="A29:D29"/>
    <mergeCell ref="A31:E31"/>
    <mergeCell ref="A35:D35"/>
    <mergeCell ref="A37:E37"/>
    <mergeCell ref="A32:D32"/>
    <mergeCell ref="A34:D34"/>
    <mergeCell ref="A23:E23"/>
    <mergeCell ref="K21:L21"/>
    <mergeCell ref="K16:L16"/>
    <mergeCell ref="K18:L18"/>
    <mergeCell ref="K17:L17"/>
    <mergeCell ref="K19:L19"/>
    <mergeCell ref="K20:L20"/>
    <mergeCell ref="K4:L4"/>
    <mergeCell ref="K5:L5"/>
    <mergeCell ref="K15:L15"/>
    <mergeCell ref="A1:H1"/>
    <mergeCell ref="A2:H2"/>
    <mergeCell ref="K6:L6"/>
    <mergeCell ref="K1:M1"/>
    <mergeCell ref="K2:L2"/>
    <mergeCell ref="K14:M14"/>
    <mergeCell ref="K3:L3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4" workbookViewId="0">
      <selection activeCell="F32" sqref="F32"/>
    </sheetView>
  </sheetViews>
  <sheetFormatPr baseColWidth="10" defaultRowHeight="15" x14ac:dyDescent="0"/>
  <cols>
    <col min="1" max="1" width="17" customWidth="1"/>
    <col min="2" max="2" width="11.1640625" customWidth="1"/>
    <col min="3" max="3" width="10.5" customWidth="1"/>
    <col min="4" max="4" width="10.83203125" customWidth="1"/>
    <col min="5" max="5" width="19.33203125" bestFit="1" customWidth="1"/>
    <col min="6" max="6" width="19.5" bestFit="1" customWidth="1"/>
    <col min="7" max="7" width="20.1640625" bestFit="1" customWidth="1"/>
    <col min="8" max="8" width="21" customWidth="1"/>
    <col min="9" max="9" width="13.5" bestFit="1" customWidth="1"/>
    <col min="12" max="12" width="17" customWidth="1"/>
  </cols>
  <sheetData>
    <row r="1" spans="1:13">
      <c r="A1" s="23" t="s">
        <v>38</v>
      </c>
      <c r="B1" s="23"/>
      <c r="C1" s="23"/>
      <c r="D1" s="23"/>
      <c r="E1" s="23"/>
      <c r="F1" s="23"/>
      <c r="G1" s="23"/>
      <c r="H1" s="23"/>
      <c r="K1" s="31" t="s">
        <v>8</v>
      </c>
      <c r="L1" s="31"/>
      <c r="M1" s="31"/>
    </row>
    <row r="2" spans="1:13">
      <c r="A2" s="23" t="s">
        <v>25</v>
      </c>
      <c r="B2" s="23"/>
      <c r="C2" s="23"/>
      <c r="D2" s="23"/>
      <c r="E2" s="23"/>
      <c r="F2" s="23"/>
      <c r="G2" s="23"/>
      <c r="H2" s="23"/>
      <c r="K2" s="17" t="s">
        <v>9</v>
      </c>
      <c r="L2" s="18"/>
      <c r="M2" s="5">
        <v>0.9</v>
      </c>
    </row>
    <row r="3" spans="1:13">
      <c r="K3" s="17" t="s">
        <v>12</v>
      </c>
      <c r="L3" s="18"/>
      <c r="M3" s="5">
        <v>0.8</v>
      </c>
    </row>
    <row r="4" spans="1:13">
      <c r="K4" s="17" t="s">
        <v>13</v>
      </c>
      <c r="L4" s="18"/>
      <c r="M4" s="6">
        <v>0.98</v>
      </c>
    </row>
    <row r="5" spans="1:13" ht="19">
      <c r="A5" s="3" t="s">
        <v>22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6</v>
      </c>
      <c r="G5" s="3" t="s">
        <v>7</v>
      </c>
      <c r="H5" s="3" t="s">
        <v>4</v>
      </c>
      <c r="I5" s="3" t="s">
        <v>5</v>
      </c>
      <c r="K5" s="19" t="s">
        <v>14</v>
      </c>
      <c r="L5" s="20"/>
      <c r="M5" s="4">
        <v>0.9</v>
      </c>
    </row>
    <row r="6" spans="1:13">
      <c r="A6" s="10" t="s">
        <v>41</v>
      </c>
      <c r="B6" s="16">
        <v>2</v>
      </c>
      <c r="C6" s="1"/>
      <c r="D6" s="1"/>
      <c r="E6" s="16">
        <v>15</v>
      </c>
      <c r="F6" s="1">
        <f>E6*B6</f>
        <v>30</v>
      </c>
      <c r="G6" s="1">
        <f t="shared" ref="G6:G21" si="0">F6/EACDC</f>
        <v>33.333333333333336</v>
      </c>
      <c r="H6" s="1">
        <v>5</v>
      </c>
      <c r="I6" s="1">
        <f>G6*H6</f>
        <v>166.66666666666669</v>
      </c>
      <c r="K6" s="17" t="s">
        <v>37</v>
      </c>
      <c r="L6" s="18"/>
      <c r="M6" s="6">
        <v>1.25</v>
      </c>
    </row>
    <row r="7" spans="1:13">
      <c r="A7" s="10" t="s">
        <v>42</v>
      </c>
      <c r="B7" s="16">
        <v>1</v>
      </c>
      <c r="C7" s="1"/>
      <c r="D7" s="1"/>
      <c r="E7" s="16">
        <v>55</v>
      </c>
      <c r="F7" s="1">
        <f t="shared" ref="F7:F21" si="1">E7*B7</f>
        <v>55</v>
      </c>
      <c r="G7" s="1">
        <f t="shared" si="0"/>
        <v>61.111111111111107</v>
      </c>
      <c r="H7" s="1">
        <v>8</v>
      </c>
      <c r="I7" s="1">
        <f t="shared" ref="I7:I21" si="2">G7*H7</f>
        <v>488.88888888888886</v>
      </c>
    </row>
    <row r="8" spans="1:13">
      <c r="A8" s="10" t="s">
        <v>43</v>
      </c>
      <c r="B8" s="16">
        <v>1</v>
      </c>
      <c r="C8" s="1"/>
      <c r="D8" s="1"/>
      <c r="E8" s="16">
        <v>60</v>
      </c>
      <c r="F8" s="1">
        <f t="shared" si="1"/>
        <v>60</v>
      </c>
      <c r="G8" s="1">
        <f t="shared" si="0"/>
        <v>66.666666666666671</v>
      </c>
      <c r="H8" s="1">
        <v>3</v>
      </c>
      <c r="I8" s="1">
        <f t="shared" si="2"/>
        <v>200</v>
      </c>
    </row>
    <row r="9" spans="1:13">
      <c r="A9" s="10" t="s">
        <v>44</v>
      </c>
      <c r="B9" s="16">
        <v>2</v>
      </c>
      <c r="C9" s="16">
        <v>0.7</v>
      </c>
      <c r="D9" s="16">
        <v>5.5</v>
      </c>
      <c r="E9" s="1">
        <f t="shared" ref="E9:E21" si="3">C9*D9</f>
        <v>3.8499999999999996</v>
      </c>
      <c r="F9" s="1">
        <f t="shared" si="1"/>
        <v>7.6999999999999993</v>
      </c>
      <c r="G9" s="1">
        <f t="shared" si="0"/>
        <v>8.5555555555555554</v>
      </c>
      <c r="H9" s="10">
        <v>8</v>
      </c>
      <c r="I9" s="1">
        <f t="shared" si="2"/>
        <v>68.444444444444443</v>
      </c>
    </row>
    <row r="10" spans="1:13">
      <c r="A10" s="10" t="s">
        <v>45</v>
      </c>
      <c r="B10" s="16">
        <v>1</v>
      </c>
      <c r="C10" s="1"/>
      <c r="D10" s="1"/>
      <c r="E10" s="16">
        <v>30</v>
      </c>
      <c r="F10" s="1">
        <f t="shared" si="1"/>
        <v>30</v>
      </c>
      <c r="G10" s="1">
        <f t="shared" si="0"/>
        <v>33.333333333333336</v>
      </c>
      <c r="H10" s="1">
        <v>2</v>
      </c>
      <c r="I10" s="1">
        <f t="shared" si="2"/>
        <v>66.666666666666671</v>
      </c>
    </row>
    <row r="11" spans="1:13">
      <c r="A11" s="10" t="s">
        <v>46</v>
      </c>
      <c r="B11" s="16">
        <v>1</v>
      </c>
      <c r="C11" s="1"/>
      <c r="D11" s="1"/>
      <c r="E11" s="16">
        <v>75</v>
      </c>
      <c r="F11" s="1">
        <f t="shared" si="1"/>
        <v>75</v>
      </c>
      <c r="G11" s="1">
        <f t="shared" si="0"/>
        <v>83.333333333333329</v>
      </c>
      <c r="H11" s="1">
        <v>3</v>
      </c>
      <c r="I11" s="1">
        <f t="shared" si="2"/>
        <v>250</v>
      </c>
    </row>
    <row r="12" spans="1:13">
      <c r="A12" s="1"/>
      <c r="B12" s="1"/>
      <c r="C12" s="1"/>
      <c r="D12" s="1"/>
      <c r="E12" s="1">
        <f t="shared" si="3"/>
        <v>0</v>
      </c>
      <c r="F12" s="1">
        <f t="shared" si="1"/>
        <v>0</v>
      </c>
      <c r="G12" s="1">
        <f t="shared" si="0"/>
        <v>0</v>
      </c>
      <c r="H12" s="1"/>
      <c r="I12" s="1">
        <f t="shared" si="2"/>
        <v>0</v>
      </c>
    </row>
    <row r="13" spans="1:13">
      <c r="A13" s="1"/>
      <c r="B13" s="1"/>
      <c r="C13" s="1"/>
      <c r="D13" s="1"/>
      <c r="E13" s="1">
        <f t="shared" si="3"/>
        <v>0</v>
      </c>
      <c r="F13" s="1">
        <f t="shared" si="1"/>
        <v>0</v>
      </c>
      <c r="G13" s="1">
        <f t="shared" si="0"/>
        <v>0</v>
      </c>
      <c r="H13" s="1"/>
      <c r="I13" s="1">
        <f t="shared" si="2"/>
        <v>0</v>
      </c>
    </row>
    <row r="14" spans="1:13">
      <c r="A14" s="1"/>
      <c r="B14" s="1"/>
      <c r="C14" s="1"/>
      <c r="D14" s="1"/>
      <c r="E14" s="1">
        <f t="shared" si="3"/>
        <v>0</v>
      </c>
      <c r="F14" s="1">
        <f t="shared" si="1"/>
        <v>0</v>
      </c>
      <c r="G14" s="1">
        <f t="shared" si="0"/>
        <v>0</v>
      </c>
      <c r="H14" s="1"/>
      <c r="I14" s="1">
        <f t="shared" si="2"/>
        <v>0</v>
      </c>
      <c r="K14" s="32" t="s">
        <v>10</v>
      </c>
      <c r="L14" s="32"/>
      <c r="M14" s="32"/>
    </row>
    <row r="15" spans="1:13">
      <c r="A15" s="1"/>
      <c r="B15" s="1"/>
      <c r="C15" s="1"/>
      <c r="D15" s="1"/>
      <c r="E15" s="1">
        <f t="shared" si="3"/>
        <v>0</v>
      </c>
      <c r="F15" s="1">
        <f t="shared" si="1"/>
        <v>0</v>
      </c>
      <c r="G15" s="1">
        <f t="shared" si="0"/>
        <v>0</v>
      </c>
      <c r="H15" s="1"/>
      <c r="I15" s="1">
        <f t="shared" si="2"/>
        <v>0</v>
      </c>
      <c r="K15" s="21" t="s">
        <v>20</v>
      </c>
      <c r="L15" s="22"/>
      <c r="M15" s="16">
        <v>150</v>
      </c>
    </row>
    <row r="16" spans="1:13">
      <c r="A16" s="1"/>
      <c r="B16" s="1"/>
      <c r="C16" s="1"/>
      <c r="D16" s="1"/>
      <c r="E16" s="1">
        <f t="shared" si="3"/>
        <v>0</v>
      </c>
      <c r="F16" s="1">
        <f t="shared" si="1"/>
        <v>0</v>
      </c>
      <c r="G16" s="1">
        <f t="shared" si="0"/>
        <v>0</v>
      </c>
      <c r="H16" s="1"/>
      <c r="I16" s="1">
        <f t="shared" si="2"/>
        <v>0</v>
      </c>
      <c r="K16" s="21" t="s">
        <v>19</v>
      </c>
      <c r="L16" s="22"/>
      <c r="M16" s="16">
        <v>12</v>
      </c>
    </row>
    <row r="17" spans="1:13">
      <c r="A17" s="1"/>
      <c r="B17" s="1"/>
      <c r="C17" s="1"/>
      <c r="D17" s="1"/>
      <c r="E17" s="1">
        <f t="shared" si="3"/>
        <v>0</v>
      </c>
      <c r="F17" s="1">
        <f t="shared" si="1"/>
        <v>0</v>
      </c>
      <c r="G17" s="1">
        <f t="shared" si="0"/>
        <v>0</v>
      </c>
      <c r="H17" s="1"/>
      <c r="I17" s="1">
        <f t="shared" si="2"/>
        <v>0</v>
      </c>
      <c r="K17" s="21" t="s">
        <v>16</v>
      </c>
      <c r="L17" s="22"/>
      <c r="M17" s="16">
        <v>100</v>
      </c>
    </row>
    <row r="18" spans="1:13">
      <c r="A18" s="1"/>
      <c r="B18" s="1"/>
      <c r="C18" s="1"/>
      <c r="D18" s="1"/>
      <c r="E18" s="1">
        <f t="shared" si="3"/>
        <v>0</v>
      </c>
      <c r="F18" s="1">
        <f t="shared" si="1"/>
        <v>0</v>
      </c>
      <c r="G18" s="1">
        <f t="shared" si="0"/>
        <v>0</v>
      </c>
      <c r="H18" s="1"/>
      <c r="I18" s="1">
        <f t="shared" si="2"/>
        <v>0</v>
      </c>
      <c r="K18" s="21" t="s">
        <v>15</v>
      </c>
      <c r="L18" s="22"/>
      <c r="M18" s="16">
        <v>6</v>
      </c>
    </row>
    <row r="19" spans="1:13">
      <c r="A19" s="1"/>
      <c r="B19" s="1"/>
      <c r="C19" s="1"/>
      <c r="D19" s="1"/>
      <c r="E19" s="1">
        <f t="shared" si="3"/>
        <v>0</v>
      </c>
      <c r="F19" s="1">
        <f t="shared" si="1"/>
        <v>0</v>
      </c>
      <c r="G19" s="1">
        <f t="shared" si="0"/>
        <v>0</v>
      </c>
      <c r="H19" s="1"/>
      <c r="I19" s="1">
        <f t="shared" si="2"/>
        <v>0</v>
      </c>
      <c r="K19" s="21" t="s">
        <v>17</v>
      </c>
      <c r="L19" s="22"/>
      <c r="M19" s="16">
        <v>70</v>
      </c>
    </row>
    <row r="20" spans="1:13">
      <c r="A20" s="1"/>
      <c r="B20" s="1"/>
      <c r="C20" s="1"/>
      <c r="D20" s="1"/>
      <c r="E20" s="1">
        <f t="shared" si="3"/>
        <v>0</v>
      </c>
      <c r="F20" s="1">
        <f t="shared" si="1"/>
        <v>0</v>
      </c>
      <c r="G20" s="1">
        <f t="shared" si="0"/>
        <v>0</v>
      </c>
      <c r="H20" s="1"/>
      <c r="I20" s="1">
        <f t="shared" si="2"/>
        <v>0</v>
      </c>
      <c r="K20" s="21" t="s">
        <v>18</v>
      </c>
      <c r="L20" s="22"/>
      <c r="M20" s="16">
        <v>1</v>
      </c>
    </row>
    <row r="21" spans="1:13">
      <c r="A21" s="1"/>
      <c r="B21" s="1"/>
      <c r="C21" s="1"/>
      <c r="D21" s="1"/>
      <c r="E21" s="1">
        <f t="shared" si="3"/>
        <v>0</v>
      </c>
      <c r="F21" s="1">
        <f t="shared" si="1"/>
        <v>0</v>
      </c>
      <c r="G21" s="1">
        <f t="shared" si="0"/>
        <v>0</v>
      </c>
      <c r="H21" s="1"/>
      <c r="I21" s="1">
        <f t="shared" si="2"/>
        <v>0</v>
      </c>
      <c r="K21" s="21" t="s">
        <v>11</v>
      </c>
      <c r="L21" s="22"/>
      <c r="M21" s="16">
        <v>6.5</v>
      </c>
    </row>
    <row r="23" spans="1:13" ht="19" thickBot="1">
      <c r="A23" s="30" t="s">
        <v>26</v>
      </c>
      <c r="B23" s="30"/>
      <c r="C23" s="30"/>
      <c r="D23" s="30"/>
      <c r="E23" s="30"/>
      <c r="G23" s="45" t="s">
        <v>47</v>
      </c>
      <c r="H23" s="45"/>
      <c r="I23" s="45"/>
    </row>
    <row r="24" spans="1:13" ht="17" thickTop="1">
      <c r="A24" s="38" t="s">
        <v>23</v>
      </c>
      <c r="B24" s="39"/>
      <c r="C24" s="39"/>
      <c r="D24" s="40"/>
      <c r="E24" s="9">
        <f>SUM(G6:G21)</f>
        <v>286.33333333333331</v>
      </c>
    </row>
    <row r="25" spans="1:13" ht="16">
      <c r="A25" s="27" t="s">
        <v>21</v>
      </c>
      <c r="B25" s="28"/>
      <c r="C25" s="28"/>
      <c r="D25" s="29"/>
      <c r="E25" s="9">
        <f>SUM(I6:I21)</f>
        <v>1240.6666666666665</v>
      </c>
    </row>
    <row r="26" spans="1:13" ht="16">
      <c r="A26" s="27" t="s">
        <v>34</v>
      </c>
      <c r="B26" s="28"/>
      <c r="C26" s="28"/>
      <c r="D26" s="29"/>
      <c r="E26" s="9">
        <f>E25/(FSH*EBOS)</f>
        <v>238.58974358974356</v>
      </c>
    </row>
    <row r="27" spans="1:13" ht="16">
      <c r="A27" s="27" t="s">
        <v>24</v>
      </c>
      <c r="B27" s="28"/>
      <c r="C27" s="28"/>
      <c r="D27" s="29"/>
      <c r="E27" s="9">
        <f>ROUNDUP(E29/Ppanels,0)</f>
        <v>2</v>
      </c>
    </row>
    <row r="28" spans="1:13" ht="16">
      <c r="A28" s="27" t="s">
        <v>33</v>
      </c>
      <c r="B28" s="28"/>
      <c r="C28" s="28"/>
      <c r="D28" s="29"/>
      <c r="E28" s="8">
        <f>ROUNDUP(E29/Ppanels,0)</f>
        <v>2</v>
      </c>
    </row>
    <row r="29" spans="1:13" ht="18">
      <c r="A29" s="41" t="s">
        <v>32</v>
      </c>
      <c r="B29" s="42"/>
      <c r="C29" s="42"/>
      <c r="D29" s="43"/>
      <c r="E29" s="11">
        <f>IF(E26&gt;E24,E26,IF(E24&gt;E26,E24))</f>
        <v>286.33333333333331</v>
      </c>
    </row>
    <row r="31" spans="1:13" ht="18">
      <c r="A31" s="44" t="s">
        <v>27</v>
      </c>
      <c r="B31" s="44"/>
      <c r="C31" s="44"/>
      <c r="D31" s="44"/>
      <c r="E31" s="44"/>
    </row>
    <row r="32" spans="1:13" ht="16">
      <c r="A32" s="24" t="s">
        <v>28</v>
      </c>
      <c r="B32" s="25"/>
      <c r="C32" s="25"/>
      <c r="D32" s="26"/>
      <c r="E32" s="12">
        <f>E25*DOA/(EW*EB*NSV)</f>
        <v>117.22096245905769</v>
      </c>
    </row>
    <row r="33" spans="1:5" ht="16">
      <c r="A33" s="27" t="s">
        <v>29</v>
      </c>
      <c r="B33" s="28"/>
      <c r="C33" s="28"/>
      <c r="D33" s="29"/>
      <c r="E33" s="9">
        <f>NSV/VB</f>
        <v>2</v>
      </c>
    </row>
    <row r="34" spans="1:5" ht="16">
      <c r="A34" s="27" t="s">
        <v>30</v>
      </c>
      <c r="B34" s="28"/>
      <c r="C34" s="28"/>
      <c r="D34" s="29"/>
      <c r="E34" s="13">
        <f>ROUNDUP(E32/(AHB*(PDB/100)),0)</f>
        <v>2</v>
      </c>
    </row>
    <row r="35" spans="1:5" ht="18">
      <c r="A35" s="41" t="s">
        <v>31</v>
      </c>
      <c r="B35" s="42"/>
      <c r="C35" s="42"/>
      <c r="D35" s="43"/>
      <c r="E35" s="14">
        <f>E33*E34</f>
        <v>4</v>
      </c>
    </row>
    <row r="37" spans="1:5" ht="18">
      <c r="A37" s="36" t="s">
        <v>35</v>
      </c>
      <c r="B37" s="36"/>
      <c r="C37" s="36"/>
      <c r="D37" s="36"/>
      <c r="E37" s="36"/>
    </row>
    <row r="38" spans="1:5" ht="16">
      <c r="A38" s="33" t="s">
        <v>36</v>
      </c>
      <c r="B38" s="34"/>
      <c r="C38" s="34"/>
      <c r="D38" s="35"/>
      <c r="E38" s="15">
        <f>Ppanels/NSV*M6</f>
        <v>15.625</v>
      </c>
    </row>
    <row r="40" spans="1:5" ht="18">
      <c r="A40" s="36" t="s">
        <v>39</v>
      </c>
      <c r="B40" s="36"/>
      <c r="C40" s="36"/>
      <c r="D40" s="36"/>
      <c r="E40" s="36"/>
    </row>
    <row r="41" spans="1:5" ht="16">
      <c r="A41" s="27" t="s">
        <v>40</v>
      </c>
      <c r="B41" s="28"/>
      <c r="C41" s="28"/>
      <c r="D41" s="29"/>
      <c r="E41" s="2">
        <f>NSV</f>
        <v>12</v>
      </c>
    </row>
  </sheetData>
  <mergeCells count="33">
    <mergeCell ref="A40:E40"/>
    <mergeCell ref="A41:D41"/>
    <mergeCell ref="G23:I23"/>
    <mergeCell ref="A32:D32"/>
    <mergeCell ref="A33:D33"/>
    <mergeCell ref="A34:D34"/>
    <mergeCell ref="A35:D35"/>
    <mergeCell ref="A37:E37"/>
    <mergeCell ref="A38:D38"/>
    <mergeCell ref="A25:D25"/>
    <mergeCell ref="A26:D26"/>
    <mergeCell ref="A27:D27"/>
    <mergeCell ref="A28:D28"/>
    <mergeCell ref="A29:D29"/>
    <mergeCell ref="A31:E31"/>
    <mergeCell ref="A24:D24"/>
    <mergeCell ref="K18:L18"/>
    <mergeCell ref="K19:L19"/>
    <mergeCell ref="K20:L20"/>
    <mergeCell ref="K21:L21"/>
    <mergeCell ref="A23:E23"/>
    <mergeCell ref="K17:L17"/>
    <mergeCell ref="A1:H1"/>
    <mergeCell ref="K1:M1"/>
    <mergeCell ref="A2:H2"/>
    <mergeCell ref="K2:L2"/>
    <mergeCell ref="K3:L3"/>
    <mergeCell ref="K4:L4"/>
    <mergeCell ref="K5:L5"/>
    <mergeCell ref="K6:L6"/>
    <mergeCell ref="K14:M14"/>
    <mergeCell ref="K15:L15"/>
    <mergeCell ref="K16:L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3" sqref="A3"/>
    </sheetView>
  </sheetViews>
  <sheetFormatPr baseColWidth="10" defaultRowHeight="15" x14ac:dyDescent="0"/>
  <cols>
    <col min="1" max="1" width="16.6640625" customWidth="1"/>
    <col min="2" max="2" width="14.33203125" customWidth="1"/>
    <col min="3" max="3" width="19" customWidth="1"/>
    <col min="4" max="4" width="18.83203125" customWidth="1"/>
    <col min="5" max="5" width="19.33203125" bestFit="1" customWidth="1"/>
    <col min="6" max="6" width="22.5" customWidth="1"/>
    <col min="7" max="7" width="24.1640625" customWidth="1"/>
    <col min="8" max="8" width="24.83203125" customWidth="1"/>
    <col min="9" max="9" width="18.1640625" customWidth="1"/>
    <col min="12" max="12" width="21.83203125" customWidth="1"/>
    <col min="13" max="13" width="9.33203125" customWidth="1"/>
  </cols>
  <sheetData>
    <row r="1" spans="1:13">
      <c r="A1" s="46" t="s">
        <v>88</v>
      </c>
      <c r="B1" s="46"/>
      <c r="C1" s="46"/>
      <c r="D1" s="46"/>
      <c r="E1" s="46"/>
      <c r="F1" s="46"/>
      <c r="G1" s="46"/>
      <c r="H1" s="46"/>
      <c r="I1" s="46"/>
      <c r="K1" s="31" t="s">
        <v>79</v>
      </c>
      <c r="L1" s="31"/>
      <c r="M1" s="31"/>
    </row>
    <row r="2" spans="1:13">
      <c r="A2" s="46" t="s">
        <v>89</v>
      </c>
      <c r="B2" s="46"/>
      <c r="C2" s="46"/>
      <c r="D2" s="46"/>
      <c r="E2" s="46"/>
      <c r="F2" s="46"/>
      <c r="G2" s="46"/>
      <c r="H2" s="46"/>
      <c r="I2" s="46"/>
      <c r="K2" s="17" t="s">
        <v>74</v>
      </c>
      <c r="L2" s="18"/>
      <c r="M2" s="5">
        <v>0.9</v>
      </c>
    </row>
    <row r="3" spans="1:13">
      <c r="K3" s="17" t="s">
        <v>75</v>
      </c>
      <c r="L3" s="18"/>
      <c r="M3" s="5">
        <v>0.8</v>
      </c>
    </row>
    <row r="4" spans="1:13" ht="18">
      <c r="A4" s="37" t="s">
        <v>48</v>
      </c>
      <c r="B4" s="37"/>
      <c r="C4" s="37"/>
      <c r="D4" s="37"/>
      <c r="E4" s="37"/>
      <c r="F4" s="37"/>
      <c r="G4" s="37"/>
      <c r="H4" s="37"/>
      <c r="I4" s="37"/>
      <c r="K4" s="17" t="s">
        <v>76</v>
      </c>
      <c r="L4" s="18"/>
      <c r="M4" s="6">
        <v>0.98</v>
      </c>
    </row>
    <row r="5" spans="1:13" ht="19">
      <c r="A5" s="3" t="s">
        <v>62</v>
      </c>
      <c r="B5" s="3" t="s">
        <v>63</v>
      </c>
      <c r="C5" s="3" t="s">
        <v>49</v>
      </c>
      <c r="D5" s="3" t="s">
        <v>58</v>
      </c>
      <c r="E5" s="3" t="s">
        <v>59</v>
      </c>
      <c r="F5" s="3" t="s">
        <v>60</v>
      </c>
      <c r="G5" s="3" t="s">
        <v>61</v>
      </c>
      <c r="H5" s="3" t="s">
        <v>64</v>
      </c>
      <c r="I5" s="3" t="s">
        <v>65</v>
      </c>
      <c r="K5" s="19" t="s">
        <v>77</v>
      </c>
      <c r="L5" s="20"/>
      <c r="M5" s="4">
        <v>0.9</v>
      </c>
    </row>
    <row r="6" spans="1:13">
      <c r="A6" s="10"/>
      <c r="B6" s="1"/>
      <c r="C6" s="1"/>
      <c r="D6" s="1"/>
      <c r="E6" s="1">
        <f>C6*D6</f>
        <v>0</v>
      </c>
      <c r="F6" s="1">
        <f>E6*B6</f>
        <v>0</v>
      </c>
      <c r="G6" s="1">
        <f t="shared" ref="G6:G21" si="0">F6/EACDC</f>
        <v>0</v>
      </c>
      <c r="H6" s="1"/>
      <c r="I6" s="1">
        <f>G6*H6</f>
        <v>0</v>
      </c>
      <c r="K6" s="17" t="s">
        <v>78</v>
      </c>
      <c r="L6" s="18"/>
      <c r="M6" s="6">
        <v>1.25</v>
      </c>
    </row>
    <row r="7" spans="1:13">
      <c r="A7" s="10"/>
      <c r="B7" s="1"/>
      <c r="C7" s="1"/>
      <c r="D7" s="1"/>
      <c r="E7" s="1">
        <f t="shared" ref="E7:E21" si="1">C7*D7</f>
        <v>0</v>
      </c>
      <c r="F7" s="1">
        <f t="shared" ref="F7:F21" si="2">E7*B7</f>
        <v>0</v>
      </c>
      <c r="G7" s="1">
        <f t="shared" si="0"/>
        <v>0</v>
      </c>
      <c r="H7" s="1"/>
      <c r="I7" s="1">
        <f t="shared" ref="I7:I21" si="3">G7*H7</f>
        <v>0</v>
      </c>
    </row>
    <row r="8" spans="1:13">
      <c r="A8" s="10"/>
      <c r="B8" s="1"/>
      <c r="C8" s="1"/>
      <c r="D8" s="1"/>
      <c r="E8" s="1">
        <f t="shared" si="1"/>
        <v>0</v>
      </c>
      <c r="F8" s="1">
        <f t="shared" si="2"/>
        <v>0</v>
      </c>
      <c r="G8" s="1">
        <f t="shared" si="0"/>
        <v>0</v>
      </c>
      <c r="H8" s="1"/>
      <c r="I8" s="1">
        <f t="shared" si="3"/>
        <v>0</v>
      </c>
    </row>
    <row r="9" spans="1:13">
      <c r="A9" s="10"/>
      <c r="B9" s="1"/>
      <c r="C9" s="1"/>
      <c r="D9" s="1"/>
      <c r="E9" s="1">
        <f t="shared" si="1"/>
        <v>0</v>
      </c>
      <c r="F9" s="1">
        <f t="shared" si="2"/>
        <v>0</v>
      </c>
      <c r="G9" s="1">
        <f t="shared" si="0"/>
        <v>0</v>
      </c>
      <c r="H9" s="10"/>
      <c r="I9" s="1">
        <f t="shared" si="3"/>
        <v>0</v>
      </c>
    </row>
    <row r="10" spans="1:13">
      <c r="A10" s="1"/>
      <c r="B10" s="1"/>
      <c r="C10" s="1"/>
      <c r="D10" s="1"/>
      <c r="E10" s="1">
        <f t="shared" si="1"/>
        <v>0</v>
      </c>
      <c r="F10" s="1">
        <f t="shared" si="2"/>
        <v>0</v>
      </c>
      <c r="G10" s="1">
        <f t="shared" si="0"/>
        <v>0</v>
      </c>
      <c r="H10" s="1"/>
      <c r="I10" s="1">
        <f t="shared" si="3"/>
        <v>0</v>
      </c>
    </row>
    <row r="11" spans="1:13">
      <c r="A11" s="1"/>
      <c r="B11" s="1"/>
      <c r="C11" s="1"/>
      <c r="D11" s="1"/>
      <c r="E11" s="1">
        <f t="shared" si="1"/>
        <v>0</v>
      </c>
      <c r="F11" s="1">
        <f t="shared" si="2"/>
        <v>0</v>
      </c>
      <c r="G11" s="1">
        <f t="shared" si="0"/>
        <v>0</v>
      </c>
      <c r="H11" s="1"/>
      <c r="I11" s="1">
        <f t="shared" si="3"/>
        <v>0</v>
      </c>
    </row>
    <row r="12" spans="1:13">
      <c r="A12" s="1"/>
      <c r="B12" s="1"/>
      <c r="C12" s="1"/>
      <c r="D12" s="1"/>
      <c r="E12" s="1">
        <f t="shared" si="1"/>
        <v>0</v>
      </c>
      <c r="F12" s="1">
        <f t="shared" si="2"/>
        <v>0</v>
      </c>
      <c r="G12" s="1">
        <f t="shared" si="0"/>
        <v>0</v>
      </c>
      <c r="H12" s="1"/>
      <c r="I12" s="1">
        <f t="shared" si="3"/>
        <v>0</v>
      </c>
    </row>
    <row r="13" spans="1:13">
      <c r="A13" s="1"/>
      <c r="B13" s="1"/>
      <c r="C13" s="1"/>
      <c r="D13" s="1"/>
      <c r="E13" s="1">
        <f t="shared" si="1"/>
        <v>0</v>
      </c>
      <c r="F13" s="1">
        <f t="shared" si="2"/>
        <v>0</v>
      </c>
      <c r="G13" s="1">
        <f t="shared" si="0"/>
        <v>0</v>
      </c>
      <c r="H13" s="1"/>
      <c r="I13" s="1">
        <f t="shared" si="3"/>
        <v>0</v>
      </c>
    </row>
    <row r="14" spans="1:13">
      <c r="A14" s="1"/>
      <c r="B14" s="1"/>
      <c r="C14" s="1"/>
      <c r="D14" s="1"/>
      <c r="E14" s="1">
        <f t="shared" si="1"/>
        <v>0</v>
      </c>
      <c r="F14" s="1">
        <f t="shared" si="2"/>
        <v>0</v>
      </c>
      <c r="G14" s="1">
        <f t="shared" si="0"/>
        <v>0</v>
      </c>
      <c r="H14" s="1"/>
      <c r="I14" s="1">
        <f t="shared" si="3"/>
        <v>0</v>
      </c>
      <c r="K14" s="32" t="s">
        <v>80</v>
      </c>
      <c r="L14" s="32"/>
      <c r="M14" s="32"/>
    </row>
    <row r="15" spans="1:13">
      <c r="A15" s="1"/>
      <c r="B15" s="1"/>
      <c r="C15" s="1"/>
      <c r="D15" s="1"/>
      <c r="E15" s="1">
        <f t="shared" si="1"/>
        <v>0</v>
      </c>
      <c r="F15" s="1">
        <f t="shared" si="2"/>
        <v>0</v>
      </c>
      <c r="G15" s="1">
        <f t="shared" si="0"/>
        <v>0</v>
      </c>
      <c r="H15" s="1"/>
      <c r="I15" s="1">
        <f t="shared" si="3"/>
        <v>0</v>
      </c>
      <c r="K15" s="21" t="s">
        <v>81</v>
      </c>
      <c r="L15" s="22"/>
      <c r="M15" s="7"/>
    </row>
    <row r="16" spans="1:13">
      <c r="A16" s="1"/>
      <c r="B16" s="1"/>
      <c r="C16" s="1"/>
      <c r="D16" s="1"/>
      <c r="E16" s="1">
        <f t="shared" si="1"/>
        <v>0</v>
      </c>
      <c r="F16" s="1">
        <f t="shared" si="2"/>
        <v>0</v>
      </c>
      <c r="G16" s="1">
        <f t="shared" si="0"/>
        <v>0</v>
      </c>
      <c r="H16" s="1"/>
      <c r="I16" s="1">
        <f t="shared" si="3"/>
        <v>0</v>
      </c>
      <c r="K16" s="21" t="s">
        <v>82</v>
      </c>
      <c r="L16" s="22"/>
      <c r="M16" s="7"/>
    </row>
    <row r="17" spans="1:13">
      <c r="A17" s="1"/>
      <c r="B17" s="1"/>
      <c r="C17" s="1"/>
      <c r="D17" s="1"/>
      <c r="E17" s="1">
        <f t="shared" si="1"/>
        <v>0</v>
      </c>
      <c r="F17" s="1">
        <f t="shared" si="2"/>
        <v>0</v>
      </c>
      <c r="G17" s="1">
        <f t="shared" si="0"/>
        <v>0</v>
      </c>
      <c r="H17" s="1"/>
      <c r="I17" s="1">
        <f t="shared" si="3"/>
        <v>0</v>
      </c>
      <c r="K17" s="21" t="s">
        <v>83</v>
      </c>
      <c r="L17" s="22"/>
      <c r="M17" s="7"/>
    </row>
    <row r="18" spans="1:13">
      <c r="A18" s="1"/>
      <c r="B18" s="1"/>
      <c r="C18" s="1"/>
      <c r="D18" s="1"/>
      <c r="E18" s="1">
        <f t="shared" si="1"/>
        <v>0</v>
      </c>
      <c r="F18" s="1">
        <f t="shared" si="2"/>
        <v>0</v>
      </c>
      <c r="G18" s="1">
        <f t="shared" si="0"/>
        <v>0</v>
      </c>
      <c r="H18" s="1"/>
      <c r="I18" s="1">
        <f t="shared" si="3"/>
        <v>0</v>
      </c>
      <c r="K18" s="21" t="s">
        <v>84</v>
      </c>
      <c r="L18" s="22"/>
      <c r="M18" s="7"/>
    </row>
    <row r="19" spans="1:13">
      <c r="A19" s="1"/>
      <c r="B19" s="1"/>
      <c r="C19" s="1"/>
      <c r="D19" s="1"/>
      <c r="E19" s="1">
        <f t="shared" si="1"/>
        <v>0</v>
      </c>
      <c r="F19" s="1">
        <f t="shared" si="2"/>
        <v>0</v>
      </c>
      <c r="G19" s="1">
        <f t="shared" si="0"/>
        <v>0</v>
      </c>
      <c r="H19" s="1"/>
      <c r="I19" s="1">
        <f t="shared" si="3"/>
        <v>0</v>
      </c>
      <c r="K19" s="21" t="s">
        <v>85</v>
      </c>
      <c r="L19" s="22"/>
      <c r="M19" s="7"/>
    </row>
    <row r="20" spans="1:13">
      <c r="A20" s="1"/>
      <c r="B20" s="1"/>
      <c r="C20" s="1"/>
      <c r="D20" s="1"/>
      <c r="E20" s="1">
        <f t="shared" si="1"/>
        <v>0</v>
      </c>
      <c r="F20" s="1">
        <f t="shared" si="2"/>
        <v>0</v>
      </c>
      <c r="G20" s="1">
        <f t="shared" si="0"/>
        <v>0</v>
      </c>
      <c r="H20" s="1"/>
      <c r="I20" s="1">
        <f t="shared" si="3"/>
        <v>0</v>
      </c>
      <c r="K20" s="21" t="s">
        <v>86</v>
      </c>
      <c r="L20" s="22"/>
      <c r="M20" s="7"/>
    </row>
    <row r="21" spans="1:13">
      <c r="A21" s="1"/>
      <c r="B21" s="1"/>
      <c r="C21" s="1"/>
      <c r="D21" s="1"/>
      <c r="E21" s="1">
        <f t="shared" si="1"/>
        <v>0</v>
      </c>
      <c r="F21" s="1">
        <f t="shared" si="2"/>
        <v>0</v>
      </c>
      <c r="G21" s="1">
        <f t="shared" si="0"/>
        <v>0</v>
      </c>
      <c r="H21" s="1"/>
      <c r="I21" s="1">
        <f t="shared" si="3"/>
        <v>0</v>
      </c>
      <c r="K21" s="21" t="s">
        <v>87</v>
      </c>
      <c r="L21" s="22"/>
      <c r="M21" s="7"/>
    </row>
    <row r="23" spans="1:13" ht="19" thickBot="1">
      <c r="A23" s="30" t="s">
        <v>55</v>
      </c>
      <c r="B23" s="30"/>
      <c r="C23" s="30"/>
      <c r="D23" s="30"/>
      <c r="E23" s="30"/>
    </row>
    <row r="24" spans="1:13" ht="17" thickTop="1">
      <c r="A24" s="38" t="s">
        <v>66</v>
      </c>
      <c r="B24" s="39"/>
      <c r="C24" s="39"/>
      <c r="D24" s="40"/>
      <c r="E24" s="9">
        <f>SUM(G6:G21)</f>
        <v>0</v>
      </c>
    </row>
    <row r="25" spans="1:13" ht="16">
      <c r="A25" s="27" t="s">
        <v>67</v>
      </c>
      <c r="B25" s="28"/>
      <c r="C25" s="28"/>
      <c r="D25" s="29"/>
      <c r="E25" s="9">
        <f>SUM(I6:I21)</f>
        <v>0</v>
      </c>
    </row>
    <row r="26" spans="1:13" ht="16">
      <c r="A26" s="27" t="s">
        <v>68</v>
      </c>
      <c r="B26" s="28"/>
      <c r="C26" s="28"/>
      <c r="D26" s="29"/>
      <c r="E26" s="9" t="e">
        <f>E25/(FSH*EBOS)</f>
        <v>#DIV/0!</v>
      </c>
    </row>
    <row r="27" spans="1:13" ht="16">
      <c r="A27" s="27" t="s">
        <v>56</v>
      </c>
      <c r="B27" s="28"/>
      <c r="C27" s="28"/>
      <c r="D27" s="29"/>
      <c r="E27" s="9" t="e">
        <f>ROUNDUP(E29/Ppanels,0)</f>
        <v>#DIV/0!</v>
      </c>
    </row>
    <row r="28" spans="1:13" ht="16">
      <c r="A28" s="27" t="s">
        <v>57</v>
      </c>
      <c r="B28" s="28"/>
      <c r="C28" s="28"/>
      <c r="D28" s="29"/>
      <c r="E28" s="8" t="e">
        <f>ROUNDUP(E29/Ppanels,0)</f>
        <v>#DIV/0!</v>
      </c>
    </row>
    <row r="29" spans="1:13" ht="18">
      <c r="A29" s="41" t="s">
        <v>69</v>
      </c>
      <c r="B29" s="42"/>
      <c r="C29" s="42"/>
      <c r="D29" s="43"/>
      <c r="E29" s="11" t="e">
        <f>IF(E26&gt;E24,E26,IF(E24&gt;E26,E24))</f>
        <v>#DIV/0!</v>
      </c>
    </row>
    <row r="31" spans="1:13" ht="18">
      <c r="A31" s="44" t="s">
        <v>52</v>
      </c>
      <c r="B31" s="44"/>
      <c r="C31" s="44"/>
      <c r="D31" s="44"/>
      <c r="E31" s="44"/>
    </row>
    <row r="32" spans="1:13" ht="16">
      <c r="A32" s="24" t="s">
        <v>51</v>
      </c>
      <c r="B32" s="25"/>
      <c r="C32" s="25"/>
      <c r="D32" s="26"/>
      <c r="E32" s="12" t="e">
        <f>E25*DOA/(EW*EB*NSV)</f>
        <v>#DIV/0!</v>
      </c>
    </row>
    <row r="33" spans="1:5" ht="16">
      <c r="A33" s="27" t="s">
        <v>53</v>
      </c>
      <c r="B33" s="28"/>
      <c r="C33" s="28"/>
      <c r="D33" s="29"/>
      <c r="E33" s="9" t="e">
        <f>NSV/VB</f>
        <v>#DIV/0!</v>
      </c>
    </row>
    <row r="34" spans="1:5" ht="16">
      <c r="A34" s="27" t="s">
        <v>54</v>
      </c>
      <c r="B34" s="28"/>
      <c r="C34" s="28"/>
      <c r="D34" s="29"/>
      <c r="E34" s="13" t="e">
        <f>ROUNDUP(E32/(AHB*(PDB/100)),0)</f>
        <v>#DIV/0!</v>
      </c>
    </row>
    <row r="35" spans="1:5" ht="18">
      <c r="A35" s="41" t="s">
        <v>70</v>
      </c>
      <c r="B35" s="42"/>
      <c r="C35" s="42"/>
      <c r="D35" s="43"/>
      <c r="E35" s="14" t="e">
        <f>E33*E34</f>
        <v>#DIV/0!</v>
      </c>
    </row>
    <row r="37" spans="1:5" ht="18">
      <c r="A37" s="36" t="s">
        <v>71</v>
      </c>
      <c r="B37" s="36"/>
      <c r="C37" s="36"/>
      <c r="D37" s="36"/>
      <c r="E37" s="36"/>
    </row>
    <row r="38" spans="1:5" ht="16">
      <c r="A38" s="33" t="s">
        <v>50</v>
      </c>
      <c r="B38" s="34"/>
      <c r="C38" s="34"/>
      <c r="D38" s="35"/>
      <c r="E38" s="15" t="e">
        <f>Ppanels/NSV*M6</f>
        <v>#DIV/0!</v>
      </c>
    </row>
    <row r="40" spans="1:5" ht="18">
      <c r="A40" s="36" t="s">
        <v>72</v>
      </c>
      <c r="B40" s="36"/>
      <c r="C40" s="36"/>
      <c r="D40" s="36"/>
      <c r="E40" s="36"/>
    </row>
    <row r="41" spans="1:5" ht="16">
      <c r="A41" s="27" t="s">
        <v>73</v>
      </c>
      <c r="B41" s="28"/>
      <c r="C41" s="28"/>
      <c r="D41" s="29"/>
      <c r="E41" s="2">
        <f>NSV</f>
        <v>0</v>
      </c>
    </row>
  </sheetData>
  <mergeCells count="33">
    <mergeCell ref="A40:E40"/>
    <mergeCell ref="A41:D41"/>
    <mergeCell ref="A32:D32"/>
    <mergeCell ref="A33:D33"/>
    <mergeCell ref="A34:D34"/>
    <mergeCell ref="A35:D35"/>
    <mergeCell ref="A37:E37"/>
    <mergeCell ref="A38:D38"/>
    <mergeCell ref="A31:E31"/>
    <mergeCell ref="K18:L18"/>
    <mergeCell ref="K19:L19"/>
    <mergeCell ref="K20:L20"/>
    <mergeCell ref="K21:L21"/>
    <mergeCell ref="A23:E23"/>
    <mergeCell ref="A24:D24"/>
    <mergeCell ref="A25:D25"/>
    <mergeCell ref="A26:D26"/>
    <mergeCell ref="A27:D27"/>
    <mergeCell ref="A28:D28"/>
    <mergeCell ref="A29:D29"/>
    <mergeCell ref="K17:L17"/>
    <mergeCell ref="K1:M1"/>
    <mergeCell ref="K2:L2"/>
    <mergeCell ref="K3:L3"/>
    <mergeCell ref="A4:I4"/>
    <mergeCell ref="K4:L4"/>
    <mergeCell ref="A1:I1"/>
    <mergeCell ref="A2:I2"/>
    <mergeCell ref="K5:L5"/>
    <mergeCell ref="K6:L6"/>
    <mergeCell ref="K14:M14"/>
    <mergeCell ref="K15:L15"/>
    <mergeCell ref="K16:L16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English</vt:lpstr>
      <vt:lpstr>Example</vt:lpstr>
      <vt:lpstr>Espanol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Hutchins</dc:creator>
  <cp:lastModifiedBy>Jaime Hutchins</cp:lastModifiedBy>
  <dcterms:created xsi:type="dcterms:W3CDTF">2015-06-27T19:07:57Z</dcterms:created>
  <dcterms:modified xsi:type="dcterms:W3CDTF">2015-07-11T20:17:21Z</dcterms:modified>
</cp:coreProperties>
</file>